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4" windowWidth="11556" windowHeight="4512"/>
  </bookViews>
  <sheets>
    <sheet name="2 priedas_FĮ dydžiai" sheetId="1" r:id="rId1"/>
    <sheet name="Lapas2" sheetId="2" r:id="rId2"/>
    <sheet name="Lapas3" sheetId="3" r:id="rId3"/>
  </sheets>
  <calcPr calcId="145621"/>
</workbook>
</file>

<file path=xl/calcChain.xml><?xml version="1.0" encoding="utf-8"?>
<calcChain xmlns="http://schemas.openxmlformats.org/spreadsheetml/2006/main">
  <c r="L54" i="1" l="1"/>
  <c r="M54" i="1" l="1"/>
  <c r="O54" i="1" s="1"/>
  <c r="Q54" i="1" s="1"/>
  <c r="N54" i="1"/>
  <c r="L52" i="1" l="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M9" i="1" l="1"/>
  <c r="M12" i="1"/>
  <c r="M15" i="1"/>
  <c r="M19" i="1"/>
  <c r="M23" i="1"/>
  <c r="M27" i="1"/>
  <c r="M30" i="1"/>
  <c r="M34" i="1"/>
  <c r="M37" i="1"/>
  <c r="M41" i="1"/>
  <c r="M45" i="1"/>
  <c r="M52" i="1"/>
  <c r="N9" i="1"/>
  <c r="N12" i="1"/>
  <c r="N15" i="1"/>
  <c r="N19" i="1"/>
  <c r="N23" i="1"/>
  <c r="N27" i="1"/>
  <c r="N30" i="1"/>
  <c r="N34" i="1"/>
  <c r="N37" i="1"/>
  <c r="N41" i="1"/>
  <c r="N45" i="1"/>
  <c r="N52" i="1"/>
  <c r="M10" i="1"/>
  <c r="M13" i="1"/>
  <c r="M16" i="1"/>
  <c r="M20" i="1"/>
  <c r="M24" i="1"/>
  <c r="M31" i="1"/>
  <c r="M38" i="1"/>
  <c r="M42" i="1"/>
  <c r="M46" i="1"/>
  <c r="M49" i="1"/>
  <c r="N10" i="1"/>
  <c r="N13" i="1"/>
  <c r="N16" i="1"/>
  <c r="N20" i="1"/>
  <c r="N24" i="1"/>
  <c r="N31" i="1"/>
  <c r="N38" i="1"/>
  <c r="N42" i="1"/>
  <c r="N46" i="1"/>
  <c r="N49" i="1"/>
  <c r="M17" i="1"/>
  <c r="M21" i="1"/>
  <c r="M25" i="1"/>
  <c r="M28" i="1"/>
  <c r="M32" i="1"/>
  <c r="M35" i="1"/>
  <c r="M39" i="1"/>
  <c r="M43" i="1"/>
  <c r="M47" i="1"/>
  <c r="M50" i="1"/>
  <c r="N17" i="1"/>
  <c r="N21" i="1"/>
  <c r="N25" i="1"/>
  <c r="N28" i="1"/>
  <c r="N32" i="1"/>
  <c r="N35" i="1"/>
  <c r="N39" i="1"/>
  <c r="N43" i="1"/>
  <c r="N47" i="1"/>
  <c r="N50" i="1"/>
  <c r="M8" i="1"/>
  <c r="M11" i="1"/>
  <c r="M14" i="1"/>
  <c r="M18" i="1"/>
  <c r="M22" i="1"/>
  <c r="M26" i="1"/>
  <c r="M29" i="1"/>
  <c r="M33" i="1"/>
  <c r="M36" i="1"/>
  <c r="M40" i="1"/>
  <c r="M44" i="1"/>
  <c r="M48" i="1"/>
  <c r="M51" i="1"/>
  <c r="N8" i="1"/>
  <c r="N11" i="1"/>
  <c r="N14" i="1"/>
  <c r="N18" i="1"/>
  <c r="N22" i="1"/>
  <c r="N26" i="1"/>
  <c r="N29" i="1"/>
  <c r="N33" i="1"/>
  <c r="N36" i="1"/>
  <c r="N40" i="1"/>
  <c r="N44" i="1"/>
  <c r="N48" i="1"/>
  <c r="N51" i="1"/>
  <c r="O39" i="1" l="1"/>
  <c r="Q39" i="1" s="1"/>
  <c r="O24" i="1"/>
  <c r="Q24" i="1" s="1"/>
  <c r="O18" i="1"/>
  <c r="Q18" i="1" s="1"/>
  <c r="O25" i="1"/>
  <c r="Q25" i="1" s="1"/>
  <c r="O38" i="1"/>
  <c r="Q38" i="1" s="1"/>
  <c r="O10" i="1"/>
  <c r="Q10" i="1" s="1"/>
  <c r="O48" i="1"/>
  <c r="Q48" i="1" s="1"/>
  <c r="O33" i="1"/>
  <c r="Q33" i="1" s="1"/>
  <c r="O36" i="1"/>
  <c r="Q36" i="1" s="1"/>
  <c r="O8" i="1"/>
  <c r="Q8" i="1" s="1"/>
  <c r="O45" i="1"/>
  <c r="Q45" i="1" s="1"/>
  <c r="O30" i="1"/>
  <c r="Q30" i="1" s="1"/>
  <c r="O15" i="1"/>
  <c r="Q15" i="1" s="1"/>
  <c r="O51" i="1"/>
  <c r="Q51" i="1" s="1"/>
  <c r="O22" i="1"/>
  <c r="Q22" i="1" s="1"/>
  <c r="O41" i="1"/>
  <c r="Q41" i="1" s="1"/>
  <c r="O27" i="1"/>
  <c r="Q27" i="1" s="1"/>
  <c r="O12" i="1"/>
  <c r="Q12" i="1" s="1"/>
  <c r="O50" i="1"/>
  <c r="Q50" i="1" s="1"/>
  <c r="O21" i="1"/>
  <c r="Q21" i="1" s="1"/>
  <c r="O29" i="1"/>
  <c r="Q29" i="1" s="1"/>
  <c r="O40" i="1"/>
  <c r="Q40" i="1" s="1"/>
  <c r="O26" i="1"/>
  <c r="Q26" i="1" s="1"/>
  <c r="O11" i="1"/>
  <c r="Q11" i="1" s="1"/>
  <c r="O43" i="1"/>
  <c r="Q43" i="1" s="1"/>
  <c r="O28" i="1"/>
  <c r="Q28" i="1" s="1"/>
  <c r="O46" i="1"/>
  <c r="Q46" i="1" s="1"/>
  <c r="O31" i="1"/>
  <c r="Q31" i="1" s="1"/>
  <c r="O16" i="1"/>
  <c r="Q16" i="1" s="1"/>
  <c r="O42" i="1"/>
  <c r="Q42" i="1" s="1"/>
  <c r="O13" i="1"/>
  <c r="Q13" i="1" s="1"/>
  <c r="O34" i="1"/>
  <c r="Q34" i="1" s="1"/>
  <c r="O19" i="1"/>
  <c r="Q19" i="1" s="1"/>
  <c r="O52" i="1"/>
  <c r="Q52" i="1" s="1"/>
  <c r="O37" i="1"/>
  <c r="Q37" i="1" s="1"/>
  <c r="O23" i="1"/>
  <c r="Q23" i="1" s="1"/>
  <c r="O9" i="1"/>
  <c r="Q9" i="1" s="1"/>
  <c r="O35" i="1"/>
  <c r="Q35" i="1" s="1"/>
  <c r="O44" i="1"/>
  <c r="Q44" i="1" s="1"/>
  <c r="O14" i="1"/>
  <c r="Q14" i="1" s="1"/>
  <c r="O47" i="1"/>
  <c r="Q47" i="1" s="1"/>
  <c r="O32" i="1"/>
  <c r="Q32" i="1" s="1"/>
  <c r="O17" i="1"/>
  <c r="Q17" i="1" s="1"/>
  <c r="O49" i="1"/>
  <c r="Q49" i="1" s="1"/>
  <c r="O20" i="1"/>
  <c r="Q20" i="1" s="1"/>
</calcChain>
</file>

<file path=xl/sharedStrings.xml><?xml version="1.0" encoding="utf-8"?>
<sst xmlns="http://schemas.openxmlformats.org/spreadsheetml/2006/main" count="299" uniqueCount="137">
  <si>
    <t>2014K4</t>
  </si>
  <si>
    <t>2015K1</t>
  </si>
  <si>
    <t>2015K2</t>
  </si>
  <si>
    <t>2015K3</t>
  </si>
  <si>
    <t>n.d.</t>
  </si>
  <si>
    <t>Vidutinis metinis darbo valandų skaičius</t>
  </si>
  <si>
    <t>Darbo užmokesčio fiksuotasis įkainis, Eur/val.</t>
  </si>
  <si>
    <t>E</t>
  </si>
  <si>
    <t>Sekcijos Nr.</t>
  </si>
  <si>
    <t>Skyriaus Nr.</t>
  </si>
  <si>
    <t>Grupės Nr.</t>
  </si>
  <si>
    <t>Klasės Nr.</t>
  </si>
  <si>
    <t>Poklasio Nr.</t>
  </si>
  <si>
    <t>A</t>
  </si>
  <si>
    <t>B</t>
  </si>
  <si>
    <t>C</t>
  </si>
  <si>
    <t>10-12</t>
  </si>
  <si>
    <t>16-18</t>
  </si>
  <si>
    <t>22-23</t>
  </si>
  <si>
    <t>24-25</t>
  </si>
  <si>
    <t>29-30</t>
  </si>
  <si>
    <t>31-33</t>
  </si>
  <si>
    <t>D</t>
  </si>
  <si>
    <t>35.1</t>
  </si>
  <si>
    <t>35</t>
  </si>
  <si>
    <t>35.2</t>
  </si>
  <si>
    <t>35.3</t>
  </si>
  <si>
    <t>36-39</t>
  </si>
  <si>
    <t>36</t>
  </si>
  <si>
    <t>F</t>
  </si>
  <si>
    <t>41-43</t>
  </si>
  <si>
    <t>G</t>
  </si>
  <si>
    <t>45-47</t>
  </si>
  <si>
    <t>H</t>
  </si>
  <si>
    <t>49-52</t>
  </si>
  <si>
    <t>53</t>
  </si>
  <si>
    <t>I</t>
  </si>
  <si>
    <t>55-56</t>
  </si>
  <si>
    <t>J</t>
  </si>
  <si>
    <t>58-63</t>
  </si>
  <si>
    <t>K</t>
  </si>
  <si>
    <t>64-66</t>
  </si>
  <si>
    <t>64.1</t>
  </si>
  <si>
    <t>65</t>
  </si>
  <si>
    <t>L</t>
  </si>
  <si>
    <t>M</t>
  </si>
  <si>
    <t>69-75</t>
  </si>
  <si>
    <t>72</t>
  </si>
  <si>
    <t>N</t>
  </si>
  <si>
    <t>77-82</t>
  </si>
  <si>
    <t>P</t>
  </si>
  <si>
    <t>85</t>
  </si>
  <si>
    <t>85.3</t>
  </si>
  <si>
    <t>85.3.1</t>
  </si>
  <si>
    <t>85.4</t>
  </si>
  <si>
    <t>85.42</t>
  </si>
  <si>
    <t>85.42.20</t>
  </si>
  <si>
    <t>Q</t>
  </si>
  <si>
    <t>86</t>
  </si>
  <si>
    <t>87-88</t>
  </si>
  <si>
    <t>R</t>
  </si>
  <si>
    <t>90-93</t>
  </si>
  <si>
    <t>S</t>
  </si>
  <si>
    <t>94-96</t>
  </si>
  <si>
    <t>Eil. Nr.</t>
  </si>
  <si>
    <t>Augalininkystė ir gyvulininkystė, medžioklė ir susijusių paslaugų veikla</t>
  </si>
  <si>
    <t>Miškininkystė ir medienos ruoša</t>
  </si>
  <si>
    <t>Žvejyba ir akvakultūra</t>
  </si>
  <si>
    <t>Kasyba ir karjerų eksploatavimas</t>
  </si>
  <si>
    <t>Maisto produktų, gėrimų ir tabako gamyba</t>
  </si>
  <si>
    <t>Tekstilės gaminių gamyba</t>
  </si>
  <si>
    <t>Drabužių siuvimas (gamyba)</t>
  </si>
  <si>
    <t>Odos ir odos dirbinių gamyba</t>
  </si>
  <si>
    <t>Medienos, popieriaus ir popieriaus gaminių gamyba; leidyba ir spausdinimas</t>
  </si>
  <si>
    <t>Chemikalų ir chemijos produktų gamyba</t>
  </si>
  <si>
    <t>Pagrindinių vaistų pramonės gaminių ir farmacinių preparatų gamyba</t>
  </si>
  <si>
    <t>Guminių ir plastikinių gaminių ir kitų nemetalinių mineralinių produktų gamyba</t>
  </si>
  <si>
    <t>Pagrindinių metalų ir metalo gaminių, išskyrus mašinas ir įrenginius, gamyba</t>
  </si>
  <si>
    <t>Kompiuterinių, elektroninių ir optinių gaminių gamyba</t>
  </si>
  <si>
    <t>Elektros įrangos gamyba</t>
  </si>
  <si>
    <t>Niekur kitur nepriskirtų mašinų ir įrangos gamyba</t>
  </si>
  <si>
    <t>Transporto įrangos gamyba</t>
  </si>
  <si>
    <t>Baldų gamyba; papuošalų, juvelyrinių dirbinių, muzikos instrumentų, žaislų gamyba; mašinų ir įrangos remontas ir įrengimas</t>
  </si>
  <si>
    <t>Baldų gamyba</t>
  </si>
  <si>
    <t>Elektros energijos gamyba, perdavimas ir paskirstymas</t>
  </si>
  <si>
    <t>Dujų gamyba; dujinio kuro paskirstymas dujotiekiais</t>
  </si>
  <si>
    <t>Garo tiekimas ir oro kondicionavimas</t>
  </si>
  <si>
    <t>Vandens tiekimas, nuotekų valymas, atliekų tvarkymas ir regeneravimas</t>
  </si>
  <si>
    <t>Vandens surinkimas, valymas ir tiekimas</t>
  </si>
  <si>
    <t>Statyba</t>
  </si>
  <si>
    <t>Didmeninė ir mažmeninė prekyba; variklinių transporto priemonių ir motociklų remontas</t>
  </si>
  <si>
    <t>Transportas, sandėliavimas</t>
  </si>
  <si>
    <t>Pašto ir pasiuntinių (kurjerių) veikla</t>
  </si>
  <si>
    <t>Apgyvendinimo ir maitinimo paslaugų veikla</t>
  </si>
  <si>
    <t>Informacija ir ryšiai</t>
  </si>
  <si>
    <t>Finansinė ir draudimo veikla</t>
  </si>
  <si>
    <t xml:space="preserve"> Piniginis tarpininkavimas</t>
  </si>
  <si>
    <t>Draudimo, perdraudimo ir pensijų lėšų kaupimo, išskyrus privalomąjį socialinį draudimą, veikla</t>
  </si>
  <si>
    <t>Nekilnojamojo turto operacijos</t>
  </si>
  <si>
    <t>Profesinė, mokslinė ir techninė veikla</t>
  </si>
  <si>
    <t>Moksliniai tyrimai ir taikomoji veikla</t>
  </si>
  <si>
    <t>Administracinė ir aptarnavimo veikla</t>
  </si>
  <si>
    <t>Švietimas</t>
  </si>
  <si>
    <t>Bendrasis vidurinis ugdymas</t>
  </si>
  <si>
    <t>Aukštasis universitetinis mokslas</t>
  </si>
  <si>
    <t>Žmonių sveikatos priežiūros veikla</t>
  </si>
  <si>
    <t>Kita stacionarinė globos veikla; nesusijusio su apgyvendinimu socialinio darbo veikla</t>
  </si>
  <si>
    <t>Meninė, pramoginė ir poilsio organizavimo veikla</t>
  </si>
  <si>
    <t>Kita aptarnavimo veikla</t>
  </si>
  <si>
    <t>Ekonominė veikla</t>
  </si>
  <si>
    <t>Įmoka į Garantinį fondą (0,2 proc.), Eur</t>
  </si>
  <si>
    <t>ERVK 2 red.</t>
  </si>
  <si>
    <t>Darbo užmokestis privačiame sektoriuje su individualiosiomis įmonėmis (bruto, vyrai ir moterys), Eur/mėn.</t>
  </si>
  <si>
    <t>3</t>
  </si>
  <si>
    <t>4</t>
  </si>
  <si>
    <t>5</t>
  </si>
  <si>
    <t>6</t>
  </si>
  <si>
    <t>7</t>
  </si>
  <si>
    <t>12=((8)+(9)+(10)+(11))/4</t>
  </si>
  <si>
    <t>13=(12)*30,98/100</t>
  </si>
  <si>
    <t>14=(12)*0,2/100</t>
  </si>
  <si>
    <t>15=(12)+(13)+(14)</t>
  </si>
  <si>
    <t>17=(15)/(16)*12</t>
  </si>
  <si>
    <t>−</t>
  </si>
  <si>
    <t xml:space="preserve">Privačių juridinių asmenų projektų dalyvių darbo užmokesčio fiksuotųjų įkainių nustatymo tyrimo ataskaitos </t>
  </si>
  <si>
    <t>Apdirbamoji gamyba*</t>
  </si>
  <si>
    <t>*Taikoma C19 ekonominės veiklos rūšiai, kadangi nėra statistinių duomenų apie C19 sekcijos darbo užmokesčio vidutinius dydžius.</t>
  </si>
  <si>
    <r>
      <rPr>
        <u/>
        <sz val="9"/>
        <color theme="1"/>
        <rFont val="Calibri"/>
        <family val="2"/>
        <charset val="186"/>
      </rPr>
      <t>Bendra pastaba:</t>
    </r>
    <r>
      <rPr>
        <sz val="9"/>
        <color theme="1"/>
        <rFont val="Calibri"/>
        <family val="2"/>
        <charset val="186"/>
      </rPr>
      <t xml:space="preserve"> jeigu ekonominės veiklos rūšiai galima taikyti daugiau negu vieną fksuotąjį įkainį, pvz. yra nustatyti sekcijos Nr. 31 ir bendras sekcijų Nr. 31-33 fiksuotųjų įkainių dydžiai, taikomas konkrečiai sekcijai (Nr.31) nustatytas fiksuotojo įkainio dydis</t>
    </r>
  </si>
  <si>
    <t>Vidutinis darbo užmokestis (bruto), Eur/mėn.</t>
  </si>
  <si>
    <t>Darbdavio soc. draudimo įmoka (30,98 proc.), Eur</t>
  </si>
  <si>
    <t xml:space="preserve">Vidutinis darbo užmokestis su darbdavio mokamais mokesčiais, Eur/mėn. </t>
  </si>
  <si>
    <t>2 priedas</t>
  </si>
  <si>
    <t>Iš viso pagal ekonomines veiklos rūšis**</t>
  </si>
  <si>
    <t>**Taikoma trečiųjų šalių (privačių juridinių asmenų) projektų dalyviams. Projekto vykdytojo (partnerio) darbuotojams taikoma tuo atveju, jeigu jų vykdomos ekonominės veiklos rūšiai neįmanoma priskirti nei vieno lentelėje nurodyto fiksuotojo įkainio (pavyzdžiui, jeigu atitinkamai ekonominės veiklos rūšiai statistiniai duomenys neskelbiami)</t>
  </si>
  <si>
    <t>II skirsnis. Bendras vidutinis (pagal visas ekonominės veiklos rūšis) fiksuotasis įkainis</t>
  </si>
  <si>
    <t>I skirsnis. Fiksuotieji įkainiai pagal detalias ekonominės veiklos rūšis</t>
  </si>
  <si>
    <t>64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</si>
</sst>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9"/>
      <color theme="1"/>
      <name val="Calibri"/>
      <family val="2"/>
      <charset val="186"/>
    </font>
    <font>
      <sz val="7"/>
      <color theme="1"/>
      <name val="Arial"/>
      <family val="2"/>
      <charset val="186"/>
    </font>
    <font>
      <sz val="8"/>
      <color theme="1"/>
      <name val="Calibri"/>
      <family val="2"/>
      <charset val="186"/>
    </font>
    <font>
      <i/>
      <sz val="8"/>
      <color theme="1"/>
      <name val="Calibri"/>
      <family val="2"/>
      <charset val="186"/>
      <scheme val="minor"/>
    </font>
    <font>
      <b/>
      <sz val="9"/>
      <color theme="1"/>
      <name val="Calibri"/>
      <family val="2"/>
      <charset val="186"/>
      <scheme val="minor"/>
    </font>
    <font>
      <sz val="9"/>
      <color theme="1"/>
      <name val="Calibri"/>
      <family val="2"/>
      <charset val="186"/>
      <scheme val="minor"/>
    </font>
    <font>
      <b/>
      <sz val="10"/>
      <color theme="1"/>
      <name val="Calibri"/>
      <family val="2"/>
      <charset val="186"/>
    </font>
    <font>
      <u/>
      <sz val="9"/>
      <color theme="1"/>
      <name val="Calibri"/>
      <family val="2"/>
      <charset val="186"/>
    </font>
    <font>
      <b/>
      <sz val="10"/>
      <color theme="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alignment horizontal="center" vertical="center"/>
    </xf>
    <xf numFmtId="49" fontId="0" fillId="0" borderId="0" xfId="0" applyNumberFormat="1" applyAlignment="1">
      <alignment horizontal="center"/>
    </xf>
    <xf numFmtId="0" fontId="2" fillId="0" borderId="0" xfId="0" applyFont="1"/>
    <xf numFmtId="0" fontId="0" fillId="0" borderId="1" xfId="0"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2" fontId="0" fillId="0" borderId="1" xfId="0" applyNumberForma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4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2"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0" fontId="6" fillId="0" borderId="0" xfId="0" applyFont="1"/>
    <xf numFmtId="0" fontId="6" fillId="0" borderId="0" xfId="0" applyFont="1" applyAlignment="1">
      <alignment horizontal="left"/>
    </xf>
    <xf numFmtId="4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0" fillId="2" borderId="0" xfId="0" applyFill="1"/>
    <xf numFmtId="0" fontId="3" fillId="5" borderId="1" xfId="0" applyFont="1" applyFill="1" applyBorder="1" applyAlignment="1">
      <alignment horizontal="center" vertical="center" wrapText="1"/>
    </xf>
    <xf numFmtId="2" fontId="5" fillId="5" borderId="1" xfId="0" applyNumberFormat="1" applyFont="1" applyFill="1" applyBorder="1" applyAlignment="1">
      <alignment horizontal="center" vertical="center"/>
    </xf>
    <xf numFmtId="0" fontId="0" fillId="0" borderId="0" xfId="0" applyAlignment="1">
      <alignment horizontal="left" wrapText="1"/>
    </xf>
    <xf numFmtId="49" fontId="4" fillId="4" borderId="3" xfId="0" applyNumberFormat="1" applyFont="1" applyFill="1" applyBorder="1" applyAlignment="1">
      <alignment horizontal="center" vertical="center"/>
    </xf>
    <xf numFmtId="49" fontId="4" fillId="4" borderId="4"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Border="1" applyAlignment="1">
      <alignment horizontal="left" wrapText="1"/>
    </xf>
    <xf numFmtId="0" fontId="4" fillId="5" borderId="1" xfId="0" applyFont="1" applyFill="1" applyBorder="1" applyAlignment="1">
      <alignment horizontal="center" vertical="center" wrapText="1"/>
    </xf>
    <xf numFmtId="0" fontId="0" fillId="0" borderId="2" xfId="0" applyBorder="1" applyAlignment="1">
      <alignment horizontal="left"/>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xdr:row>
      <xdr:rowOff>0</xdr:rowOff>
    </xdr:from>
    <xdr:to>
      <xdr:col>12</xdr:col>
      <xdr:colOff>304800</xdr:colOff>
      <xdr:row>7</xdr:row>
      <xdr:rowOff>304800</xdr:rowOff>
    </xdr:to>
    <xdr:sp macro="" textlink="">
      <xdr:nvSpPr>
        <xdr:cNvPr id="102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92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7</xdr:row>
      <xdr:rowOff>0</xdr:rowOff>
    </xdr:from>
    <xdr:to>
      <xdr:col>8</xdr:col>
      <xdr:colOff>304800</xdr:colOff>
      <xdr:row>7</xdr:row>
      <xdr:rowOff>304800</xdr:rowOff>
    </xdr:to>
    <xdr:sp macro="" textlink="">
      <xdr:nvSpPr>
        <xdr:cNvPr id="1026"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944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2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44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xdr:row>
      <xdr:rowOff>0</xdr:rowOff>
    </xdr:from>
    <xdr:to>
      <xdr:col>9</xdr:col>
      <xdr:colOff>304800</xdr:colOff>
      <xdr:row>7</xdr:row>
      <xdr:rowOff>304800</xdr:rowOff>
    </xdr:to>
    <xdr:sp macro="" textlink="">
      <xdr:nvSpPr>
        <xdr:cNvPr id="1028"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29"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0"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1"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40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2"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67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3"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4"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035"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1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6" name="AutoShape 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89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7" name="AutoShape 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04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8" name="AutoShape 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20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039" name="AutoShape 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35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0" name="AutoShape 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0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1" name="AutoShape 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2" name="AutoShape 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043" name="AutoShape 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96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4" name="AutoShape 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5" name="AutoShape 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2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6" name="AutoShape 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7" name="AutoShape 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5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8" name="AutoShape 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09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49" name="AutoShape 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242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50" name="AutoShape 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39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1051" name="AutoShape 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547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2" name="AutoShape 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69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3" name="AutoShape 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85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4" name="AutoShape 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600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12</xdr:row>
      <xdr:rowOff>152400</xdr:rowOff>
    </xdr:to>
    <xdr:sp macro="" textlink="">
      <xdr:nvSpPr>
        <xdr:cNvPr id="1055" name="AutoShape 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615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6" name="AutoShape 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630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7" name="AutoShape 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646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8" name="AutoShape 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661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12</xdr:row>
      <xdr:rowOff>304800</xdr:rowOff>
    </xdr:to>
    <xdr:sp macro="" textlink="">
      <xdr:nvSpPr>
        <xdr:cNvPr id="1059" name="AutoShape 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67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0" name="AutoShape 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16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1" name="AutoShape 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2" name="AutoShape 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4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3" name="AutoShape 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62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4" name="AutoShape 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862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5" name="AutoShape 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877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6" name="AutoShape 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893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1067" name="AutoShape 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08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68" name="AutoShape 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23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69" name="AutoShape 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38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70" name="AutoShape 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54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1071" name="AutoShape 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692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2" name="AutoShape 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845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3" name="AutoShape 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9997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4" name="AutoShape 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014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16</xdr:row>
      <xdr:rowOff>152400</xdr:rowOff>
    </xdr:to>
    <xdr:sp macro="" textlink="">
      <xdr:nvSpPr>
        <xdr:cNvPr id="1075" name="AutoShape 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030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6" name="AutoShape 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045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7" name="AutoShape 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060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8" name="AutoShape 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075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16</xdr:row>
      <xdr:rowOff>304800</xdr:rowOff>
    </xdr:to>
    <xdr:sp macro="" textlink="">
      <xdr:nvSpPr>
        <xdr:cNvPr id="1079" name="AutoShape 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091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0" name="AutoShape 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179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1" name="AutoShape 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194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2" name="AutoShape 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2100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3" name="AutoShape 59"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12252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4" name="AutoShape 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2252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5" name="AutoShape 61"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1252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6" name="AutoShape 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252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7" name="AutoShape 63"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1267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88" name="AutoShape 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267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30480</xdr:rowOff>
    </xdr:to>
    <xdr:sp macro="" textlink="">
      <xdr:nvSpPr>
        <xdr:cNvPr id="1089" name="AutoShape 65"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1283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90" name="AutoShape 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283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091" name="AutoShape 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2984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2" name="AutoShape 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325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3" name="AutoShape 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341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4" name="AutoShape 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35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18</xdr:row>
      <xdr:rowOff>304800</xdr:rowOff>
    </xdr:to>
    <xdr:sp macro="" textlink="">
      <xdr:nvSpPr>
        <xdr:cNvPr id="1095" name="AutoShape 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6" name="AutoShape 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423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7" name="AutoShape 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438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8" name="AutoShape 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4538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19</xdr:row>
      <xdr:rowOff>304800</xdr:rowOff>
    </xdr:to>
    <xdr:sp macro="" textlink="">
      <xdr:nvSpPr>
        <xdr:cNvPr id="1099" name="AutoShape 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469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0" name="AutoShape 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5453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1" name="AutoShape 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560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2" name="AutoShape 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575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20</xdr:row>
      <xdr:rowOff>304800</xdr:rowOff>
    </xdr:to>
    <xdr:sp macro="" textlink="">
      <xdr:nvSpPr>
        <xdr:cNvPr id="1103" name="AutoShape 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5910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4" name="AutoShape 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655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5" name="AutoShape 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67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6" name="AutoShape 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685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21</xdr:row>
      <xdr:rowOff>304800</xdr:rowOff>
    </xdr:to>
    <xdr:sp macro="" textlink="">
      <xdr:nvSpPr>
        <xdr:cNvPr id="1107" name="AutoShape 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700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08" name="AutoShape 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7404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09" name="AutoShape 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7556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10" name="AutoShape 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7708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23</xdr:row>
      <xdr:rowOff>152400</xdr:rowOff>
    </xdr:to>
    <xdr:sp macro="" textlink="">
      <xdr:nvSpPr>
        <xdr:cNvPr id="1111" name="AutoShape 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786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2" name="AutoShape 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8013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3" name="AutoShape 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8166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4" name="AutoShape 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831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23</xdr:row>
      <xdr:rowOff>304800</xdr:rowOff>
    </xdr:to>
    <xdr:sp macro="" textlink="">
      <xdr:nvSpPr>
        <xdr:cNvPr id="1115" name="AutoShape 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8470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6" name="AutoShape 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886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7" name="AutoShape 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01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8" name="AutoShape 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17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25</xdr:row>
      <xdr:rowOff>152400</xdr:rowOff>
    </xdr:to>
    <xdr:sp macro="" textlink="">
      <xdr:nvSpPr>
        <xdr:cNvPr id="1119" name="AutoShape 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324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0" name="AutoShape 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476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1" name="AutoShape 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62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2" name="AutoShape 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781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25</xdr:row>
      <xdr:rowOff>304800</xdr:rowOff>
    </xdr:to>
    <xdr:sp macro="" textlink="">
      <xdr:nvSpPr>
        <xdr:cNvPr id="1123" name="AutoShape 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19933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4" name="AutoShape 1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1427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5" name="AutoShape 1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157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6" name="AutoShape 1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173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27</xdr:row>
      <xdr:rowOff>152400</xdr:rowOff>
    </xdr:to>
    <xdr:sp macro="" textlink="">
      <xdr:nvSpPr>
        <xdr:cNvPr id="1127" name="AutoShape 1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188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28" name="AutoShape 1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203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29" name="AutoShape 1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218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0" name="AutoShape 1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234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1" name="AutoShape 1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249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27</xdr:row>
      <xdr:rowOff>0</xdr:rowOff>
    </xdr:from>
    <xdr:to>
      <xdr:col>8</xdr:col>
      <xdr:colOff>304800</xdr:colOff>
      <xdr:row>27</xdr:row>
      <xdr:rowOff>304800</xdr:rowOff>
    </xdr:to>
    <xdr:sp macro="" textlink="">
      <xdr:nvSpPr>
        <xdr:cNvPr id="1132" name="AutoShape 1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2289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3" name="AutoShape 1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289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xdr:row>
      <xdr:rowOff>0</xdr:rowOff>
    </xdr:from>
    <xdr:to>
      <xdr:col>9</xdr:col>
      <xdr:colOff>304800</xdr:colOff>
      <xdr:row>27</xdr:row>
      <xdr:rowOff>304800</xdr:rowOff>
    </xdr:to>
    <xdr:sp macro="" textlink="">
      <xdr:nvSpPr>
        <xdr:cNvPr id="1134" name="AutoShape 11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2304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5" name="AutoShape 1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304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6" name="AutoShape 1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3195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137" name="AutoShape 1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3347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38" name="AutoShape 1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386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39" name="AutoShape 1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401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0" name="AutoShape 1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417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1" name="AutoShape 1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2432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2" name="AutoShape 1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432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3" name="AutoShape 1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2520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4" name="AutoShape 1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520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5" name="AutoShape 1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2535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6" name="AutoShape 1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535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7"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2551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48" name="AutoShape 1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551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28</xdr:row>
      <xdr:rowOff>304800</xdr:rowOff>
    </xdr:to>
    <xdr:sp macro="" textlink="">
      <xdr:nvSpPr>
        <xdr:cNvPr id="1149"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2566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150" name="AutoShape 1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566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28</xdr:row>
      <xdr:rowOff>0</xdr:rowOff>
    </xdr:from>
    <xdr:to>
      <xdr:col>8</xdr:col>
      <xdr:colOff>304800</xdr:colOff>
      <xdr:row>28</xdr:row>
      <xdr:rowOff>304800</xdr:rowOff>
    </xdr:to>
    <xdr:sp macro="" textlink="">
      <xdr:nvSpPr>
        <xdr:cNvPr id="1151" name="AutoShape 12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2618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2" name="AutoShape 1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618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28</xdr:row>
      <xdr:rowOff>0</xdr:rowOff>
    </xdr:from>
    <xdr:to>
      <xdr:col>9</xdr:col>
      <xdr:colOff>304800</xdr:colOff>
      <xdr:row>28</xdr:row>
      <xdr:rowOff>304800</xdr:rowOff>
    </xdr:to>
    <xdr:sp macro="" textlink="">
      <xdr:nvSpPr>
        <xdr:cNvPr id="1153" name="AutoShape 12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2633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4" name="AutoShape 1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633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5" name="AutoShape 1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648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156" name="AutoShape 1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663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57" name="AutoShape 1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691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58" name="AutoShape 1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706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59" name="AutoShape 1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7218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30</xdr:row>
      <xdr:rowOff>304800</xdr:rowOff>
    </xdr:to>
    <xdr:sp macro="" textlink="">
      <xdr:nvSpPr>
        <xdr:cNvPr id="1160" name="AutoShape 1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737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1" name="AutoShape 1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8254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2" name="AutoShape 1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8407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3" name="AutoShape 1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855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32</xdr:row>
      <xdr:rowOff>15240</xdr:rowOff>
    </xdr:to>
    <xdr:sp macro="" textlink="">
      <xdr:nvSpPr>
        <xdr:cNvPr id="1164" name="AutoShape 1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871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5" name="AutoShape 1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886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6" name="AutoShape 1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901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7" name="AutoShape 1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916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33</xdr:row>
      <xdr:rowOff>152400</xdr:rowOff>
    </xdr:to>
    <xdr:sp macro="" textlink="">
      <xdr:nvSpPr>
        <xdr:cNvPr id="1168" name="AutoShape 1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932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69" name="AutoShape 1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947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70" name="AutoShape 1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962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71" name="AutoShape 1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9778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33</xdr:row>
      <xdr:rowOff>304800</xdr:rowOff>
    </xdr:to>
    <xdr:sp macro="" textlink="">
      <xdr:nvSpPr>
        <xdr:cNvPr id="1172" name="AutoShape 1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2993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3" name="AutoShape 1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093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4" name="AutoShape 1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10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5" name="AutoShape 1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124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6" name="AutoShape 1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139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7" name="AutoShape 1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1668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8" name="AutoShape 1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1821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79" name="AutoShape 1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1973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35</xdr:row>
      <xdr:rowOff>30480</xdr:rowOff>
    </xdr:to>
    <xdr:sp macro="" textlink="">
      <xdr:nvSpPr>
        <xdr:cNvPr id="1180" name="AutoShape 1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2125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1" name="AutoShape 1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240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2" name="AutoShape 1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2552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3" name="AutoShape 1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2705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36</xdr:row>
      <xdr:rowOff>152400</xdr:rowOff>
    </xdr:to>
    <xdr:sp macro="" textlink="">
      <xdr:nvSpPr>
        <xdr:cNvPr id="1184" name="AutoShape 1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2857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5" name="AutoShape 1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300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6" name="AutoShape 1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316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7" name="AutoShape 1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331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37</xdr:row>
      <xdr:rowOff>30480</xdr:rowOff>
    </xdr:to>
    <xdr:sp macro="" textlink="">
      <xdr:nvSpPr>
        <xdr:cNvPr id="1188" name="AutoShape 1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346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89" name="AutoShape 1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374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90" name="AutoShape 1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3893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91" name="AutoShape 1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4046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38</xdr:row>
      <xdr:rowOff>152400</xdr:rowOff>
    </xdr:to>
    <xdr:sp macro="" textlink="">
      <xdr:nvSpPr>
        <xdr:cNvPr id="1192" name="AutoShape 1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4198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3" name="AutoShape 1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4350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4" name="AutoShape 1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4503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5" name="AutoShape 1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465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39</xdr:row>
      <xdr:rowOff>30480</xdr:rowOff>
    </xdr:to>
    <xdr:sp macro="" textlink="">
      <xdr:nvSpPr>
        <xdr:cNvPr id="1196" name="AutoShape 1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480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197" name="AutoShape 1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082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198" name="AutoShape 1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234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199" name="AutoShape 1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38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40</xdr:row>
      <xdr:rowOff>152400</xdr:rowOff>
    </xdr:to>
    <xdr:sp macro="" textlink="">
      <xdr:nvSpPr>
        <xdr:cNvPr id="1200" name="AutoShape 1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53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1" name="AutoShape 1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69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2" name="AutoShape 1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844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3" name="AutoShape 1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599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4" name="AutoShape 1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6149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5" name="AutoShape 1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715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6" name="AutoShape 1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730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7" name="AutoShape 1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745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42</xdr:row>
      <xdr:rowOff>152400</xdr:rowOff>
    </xdr:to>
    <xdr:sp macro="" textlink="">
      <xdr:nvSpPr>
        <xdr:cNvPr id="1208" name="AutoShape 1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761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09" name="AutoShape 1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776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10" name="AutoShape 1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791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11" name="AutoShape 1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806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43</xdr:row>
      <xdr:rowOff>30480</xdr:rowOff>
    </xdr:to>
    <xdr:sp macro="" textlink="">
      <xdr:nvSpPr>
        <xdr:cNvPr id="1212" name="AutoShape 1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822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3" name="AutoShape 1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849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4" name="AutoShape 1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8648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5" name="AutoShape 1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880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6" name="AutoShape 1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895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7" name="AutoShape 1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910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8" name="AutoShape 1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925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19" name="AutoShape 1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941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220" name="AutoShape 19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3956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1" name="AutoShape 1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3956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222" name="AutoShape 19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00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3" name="AutoShape 1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00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44</xdr:row>
      <xdr:rowOff>304800</xdr:rowOff>
    </xdr:to>
    <xdr:sp macro="" textlink="">
      <xdr:nvSpPr>
        <xdr:cNvPr id="1224" name="AutoShape 20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02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5" name="AutoShape 2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02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44</xdr:row>
      <xdr:rowOff>0</xdr:rowOff>
    </xdr:from>
    <xdr:to>
      <xdr:col>7</xdr:col>
      <xdr:colOff>304800</xdr:colOff>
      <xdr:row>44</xdr:row>
      <xdr:rowOff>304800</xdr:rowOff>
    </xdr:to>
    <xdr:sp macro="" textlink="">
      <xdr:nvSpPr>
        <xdr:cNvPr id="1226" name="AutoShape 20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03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7" name="AutoShape 2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03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228" name="AutoShape 2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053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29" name="AutoShape 2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081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0" name="AutoShape 2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096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1" name="AutoShape 2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111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2" name="AutoShape 20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126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3" name="AutoShape 2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126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4" name="AutoShape 21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19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5" name="AutoShape 2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19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6" name="AutoShape 21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206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7" name="AutoShape 2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206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38" name="AutoShape 21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22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39" name="AutoShape 2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22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0" name="AutoShape 21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23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1" name="AutoShape 2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23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2" name="AutoShape 21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312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3" name="AutoShape 2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312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4" name="AutoShape 22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328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5" name="AutoShape 2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328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6" name="AutoShape 22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34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7" name="AutoShape 2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34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48" name="AutoShape 22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35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49" name="AutoShape 2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35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0" name="AutoShape 22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43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1" name="AutoShape 2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43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2" name="AutoShape 22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450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3" name="AutoShape 2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450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4" name="AutoShape 23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465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5" name="AutoShape 2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465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6" name="AutoShape 23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480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7" name="AutoShape 2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480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58" name="AutoShape 23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520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59" name="AutoShape 2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520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60" name="AutoShape 23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535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1" name="AutoShape 2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535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62" name="AutoShape 23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5506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3" name="AutoShape 2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5506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1264" name="AutoShape 24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565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5" name="AutoShape 2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565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266" name="AutoShape 24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61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7" name="AutoShape 2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61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268" name="AutoShape 24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632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69" name="AutoShape 2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632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270" name="AutoShape 24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71" name="AutoShape 2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272" name="AutoShape 2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663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3" name="AutoShape 2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67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4" name="AutoShape 2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69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5" name="AutoShape 2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709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47</xdr:row>
      <xdr:rowOff>152400</xdr:rowOff>
    </xdr:to>
    <xdr:sp macro="" textlink="">
      <xdr:nvSpPr>
        <xdr:cNvPr id="1276" name="AutoShape 2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72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77" name="AutoShape 2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739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78" name="AutoShape 2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75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79" name="AutoShape 2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770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0" name="AutoShape 2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785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1" name="AutoShape 2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80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2" name="AutoShape 2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81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3" name="AutoShape 2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831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4" name="AutoShape 2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846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5" name="AutoShape 2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885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6" name="AutoShape 2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901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7" name="AutoShape 2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9164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49</xdr:row>
      <xdr:rowOff>152400</xdr:rowOff>
    </xdr:to>
    <xdr:sp macro="" textlink="">
      <xdr:nvSpPr>
        <xdr:cNvPr id="1288" name="AutoShape 2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9316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89" name="AutoShape 2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946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90" name="AutoShape 2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9621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91" name="AutoShape 2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977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49</xdr:row>
      <xdr:rowOff>304800</xdr:rowOff>
    </xdr:to>
    <xdr:sp macro="" textlink="">
      <xdr:nvSpPr>
        <xdr:cNvPr id="1292" name="AutoShape 2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4992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3" name="AutoShape 2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0932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4" name="AutoShape 2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1084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5" name="AutoShape 2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123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50</xdr:row>
      <xdr:rowOff>304800</xdr:rowOff>
    </xdr:to>
    <xdr:sp macro="" textlink="">
      <xdr:nvSpPr>
        <xdr:cNvPr id="1296" name="AutoShape 2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1389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297" name="AutoShape 2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178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298" name="AutoShape 2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1937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299" name="AutoShape 2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2090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51</xdr:row>
      <xdr:rowOff>304800</xdr:rowOff>
    </xdr:to>
    <xdr:sp macro="" textlink="">
      <xdr:nvSpPr>
        <xdr:cNvPr id="1300" name="AutoShape 2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224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54</xdr:row>
      <xdr:rowOff>0</xdr:rowOff>
    </xdr:from>
    <xdr:to>
      <xdr:col>12</xdr:col>
      <xdr:colOff>304800</xdr:colOff>
      <xdr:row>55</xdr:row>
      <xdr:rowOff>152400</xdr:rowOff>
    </xdr:to>
    <xdr:sp macro="" textlink="">
      <xdr:nvSpPr>
        <xdr:cNvPr id="1301" name="AutoShape 2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239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54</xdr:row>
      <xdr:rowOff>0</xdr:rowOff>
    </xdr:from>
    <xdr:to>
      <xdr:col>12</xdr:col>
      <xdr:colOff>304800</xdr:colOff>
      <xdr:row>55</xdr:row>
      <xdr:rowOff>152400</xdr:rowOff>
    </xdr:to>
    <xdr:sp macro="" textlink="">
      <xdr:nvSpPr>
        <xdr:cNvPr id="1302" name="AutoShape 2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254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xdr:row>
      <xdr:rowOff>0</xdr:rowOff>
    </xdr:from>
    <xdr:to>
      <xdr:col>12</xdr:col>
      <xdr:colOff>304800</xdr:colOff>
      <xdr:row>5</xdr:row>
      <xdr:rowOff>22860</xdr:rowOff>
    </xdr:to>
    <xdr:sp macro="" textlink="">
      <xdr:nvSpPr>
        <xdr:cNvPr id="13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5269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5300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926080" y="5300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5315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7</xdr:row>
      <xdr:rowOff>304800</xdr:rowOff>
    </xdr:to>
    <xdr:sp macro="" textlink="">
      <xdr:nvSpPr>
        <xdr:cNvPr id="130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926080" y="5315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08"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643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09" name="AutoShape 285"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926080" y="643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0"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6458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1" name="AutoShape 287"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926080" y="64587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2"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6473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3" name="AutoShape 289"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926080" y="64739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4"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6489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18</xdr:row>
      <xdr:rowOff>30480</xdr:rowOff>
    </xdr:to>
    <xdr:sp macro="" textlink="">
      <xdr:nvSpPr>
        <xdr:cNvPr id="1315" name="AutoShape 291"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926080" y="6489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6"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74950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7" name="AutoShape 29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926080" y="74950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8"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7510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27</xdr:row>
      <xdr:rowOff>304800</xdr:rowOff>
    </xdr:to>
    <xdr:sp macro="" textlink="">
      <xdr:nvSpPr>
        <xdr:cNvPr id="1319" name="AutoShape 295"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926080" y="7510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0"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7638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1" name="AutoShape 2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638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2"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772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3" name="AutoShape 2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72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4"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7741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5" name="AutoShape 3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741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6"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438400" y="775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7" name="AutoShape 3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2926080" y="775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8"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438400" y="777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28</xdr:row>
      <xdr:rowOff>304800</xdr:rowOff>
    </xdr:to>
    <xdr:sp macro="" textlink="">
      <xdr:nvSpPr>
        <xdr:cNvPr id="1329" name="AutoShape 305"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2926080" y="777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0"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7824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1" name="AutoShape 30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926080" y="7824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2"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438400" y="7839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30</xdr:row>
      <xdr:rowOff>30480</xdr:rowOff>
    </xdr:to>
    <xdr:sp macro="" textlink="">
      <xdr:nvSpPr>
        <xdr:cNvPr id="1333" name="AutoShape 30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2926080" y="7839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4" name="AutoShape 31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162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5" name="AutoShape 311"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162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6" name="AutoShape 31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214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7" name="AutoShape 313"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214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8" name="AutoShape 31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229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39" name="AutoShape 315"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229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40" name="AutoShape 31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244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44</xdr:row>
      <xdr:rowOff>304800</xdr:rowOff>
    </xdr:to>
    <xdr:sp macro="" textlink="">
      <xdr:nvSpPr>
        <xdr:cNvPr id="1341" name="AutoShape 317"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2445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2" name="AutoShape 31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332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3" name="AutoShape 319"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332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4" name="AutoShape 32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396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5" name="AutoShape 321"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3969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6" name="AutoShape 32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412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7" name="AutoShape 323"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4122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8" name="AutoShape 32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427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49" name="AutoShape 325"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4274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0" name="AutoShape 32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442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1" name="AutoShape 327"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442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2" name="AutoShape 32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518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3" name="AutoShape 329"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5189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4" name="AutoShape 33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5341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5" name="AutoShape 331"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5341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6" name="AutoShape 33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549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7" name="AutoShape 333"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5493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8" name="AutoShape 33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564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59" name="AutoShape 335"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5646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0" name="AutoShape 33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640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1" name="AutoShape 337"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6408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2" name="AutoShape 33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656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3" name="AutoShape 339"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6560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4" name="AutoShape 34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671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5" name="AutoShape 341"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671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6" name="AutoShape 34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686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7" name="AutoShape 343"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686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8" name="AutoShape 34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7261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69" name="AutoShape 345"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7261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0" name="AutoShape 34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7414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1" name="AutoShape 347"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7414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2" name="AutoShape 34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7566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3" name="AutoShape 349"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7566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4" name="AutoShape 35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7718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5" name="AutoShape 351"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7718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6" name="AutoShape 35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823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7" name="AutoShape 353"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8237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8" name="AutoShape 35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838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79" name="AutoShape 355"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8389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80" name="AutoShape 35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438400" y="9854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1381" name="AutoShape 357"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2926080" y="9854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17</xdr:row>
      <xdr:rowOff>0</xdr:rowOff>
    </xdr:from>
    <xdr:ext cx="304800" cy="304800"/>
    <xdr:sp macro="" textlink="">
      <xdr:nvSpPr>
        <xdr:cNvPr id="359"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9387840" y="12771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0"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9387840" y="1304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1"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9387840" y="1319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2"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9387840" y="1335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3"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9387840" y="234086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4"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9387840" y="23561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5"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9387840" y="2484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6"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9387840" y="25725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7"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9387840" y="25877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8"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9387840" y="2602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9"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9387840" y="26182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0"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9387840" y="2670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1"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9387840" y="2685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2" name="AutoShape 31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00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3" name="AutoShape 31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0599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4" name="AutoShape 31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0751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5" name="AutoShape 31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0904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6" name="AutoShape 31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178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7" name="AutoShape 32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242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8" name="AutoShape 32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2580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9" name="AutoShape 32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2732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0" name="AutoShape 32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2885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1" name="AutoShape 32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3647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2" name="AutoShape 33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3799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3" name="AutoShape 33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3952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4" name="AutoShape 33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4104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5" name="AutoShape 33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48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6" name="AutoShape 33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5018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7" name="AutoShape 34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5171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8" name="AutoShape 34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5323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9" name="AutoShape 34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572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0" name="AutoShape 34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58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1" name="AutoShape 348"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60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2" name="AutoShape 350"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61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3" name="AutoShape 35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6695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4" name="AutoShape 35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6847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5" name="AutoShape 35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9387840" y="4700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6" name="AutoShape 242"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7467600" y="2408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7" name="AutoShape 244"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7467600" y="2408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8" name="AutoShape 246" descr="data:image/png;base64,iVBORw0KGgoAAAANSUhEUgAAABMAAAAXCAYAAADpwXTaAAAAAXNSR0IArs4c6QAAAARnQU1BAACxjwv8YQUAAAAJcEhZcwAADsMAAA7DAcdvqGQAAAA6SURBVDhPY/hPRcBARbP+jxpGemiOhtlomOEIgSGcNLalMfxnYIDitG14o3gIe5OUpDvqTVJCC6IWAC9Lw8s7ApQkAAAAAElFTkSuQmCC"/>
        <xdr:cNvSpPr>
          <a:spLocks noChangeAspect="1" noChangeArrowheads="1"/>
        </xdr:cNvSpPr>
      </xdr:nvSpPr>
      <xdr:spPr bwMode="auto">
        <a:xfrm>
          <a:off x="7467600" y="2408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399"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7178040" y="1373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400"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xdr:cNvSpPr>
          <a:spLocks noChangeAspect="1" noChangeArrowheads="1"/>
        </xdr:cNvSpPr>
      </xdr:nvSpPr>
      <xdr:spPr bwMode="auto">
        <a:xfrm>
          <a:off x="7178040" y="13891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3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6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4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5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3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211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359140" y="136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12</xdr:col>
      <xdr:colOff>0</xdr:colOff>
      <xdr:row>53</xdr:row>
      <xdr:rowOff>0</xdr:rowOff>
    </xdr:from>
    <xdr:to>
      <xdr:col>12</xdr:col>
      <xdr:colOff>304800</xdr:colOff>
      <xdr:row>53</xdr:row>
      <xdr:rowOff>281940</xdr:rowOff>
    </xdr:to>
    <xdr:sp macro="" textlink="">
      <xdr:nvSpPr>
        <xdr:cNvPr id="5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20674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53</xdr:row>
      <xdr:rowOff>0</xdr:rowOff>
    </xdr:from>
    <xdr:to>
      <xdr:col>8</xdr:col>
      <xdr:colOff>304800</xdr:colOff>
      <xdr:row>53</xdr:row>
      <xdr:rowOff>281940</xdr:rowOff>
    </xdr:to>
    <xdr:sp macro="" textlink="">
      <xdr:nvSpPr>
        <xdr:cNvPr id="558"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539496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53</xdr:row>
      <xdr:rowOff>0</xdr:rowOff>
    </xdr:from>
    <xdr:to>
      <xdr:col>9</xdr:col>
      <xdr:colOff>304800</xdr:colOff>
      <xdr:row>53</xdr:row>
      <xdr:rowOff>281940</xdr:rowOff>
    </xdr:to>
    <xdr:sp macro="" textlink="">
      <xdr:nvSpPr>
        <xdr:cNvPr id="559"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xdr:cNvSpPr>
          <a:spLocks noChangeAspect="1" noChangeArrowheads="1"/>
        </xdr:cNvSpPr>
      </xdr:nvSpPr>
      <xdr:spPr bwMode="auto">
        <a:xfrm>
          <a:off x="608838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53</xdr:row>
      <xdr:rowOff>0</xdr:rowOff>
    </xdr:from>
    <xdr:ext cx="304800" cy="304800"/>
    <xdr:sp macro="" textlink="">
      <xdr:nvSpPr>
        <xdr:cNvPr id="5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xdr:cNvSpPr>
          <a:spLocks noChangeAspect="1" noChangeArrowheads="1"/>
        </xdr:cNvSpPr>
      </xdr:nvSpPr>
      <xdr:spPr bwMode="auto">
        <a:xfrm>
          <a:off x="8206740" y="1630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8"/>
  <sheetViews>
    <sheetView tabSelected="1" workbookViewId="0">
      <selection activeCell="M52" sqref="M52"/>
    </sheetView>
  </sheetViews>
  <sheetFormatPr defaultRowHeight="12" x14ac:dyDescent="0.25"/>
  <cols>
    <col min="1" max="1" width="7.140625" style="1" customWidth="1"/>
    <col min="2" max="2" width="31.85546875" style="1" customWidth="1"/>
    <col min="3" max="7" width="8.7109375" style="3" customWidth="1"/>
    <col min="8" max="11" width="8.7109375" style="1" customWidth="1"/>
    <col min="12" max="14" width="14.7109375" style="2" customWidth="1"/>
    <col min="15" max="15" width="15.28515625" style="2" customWidth="1"/>
    <col min="16" max="17" width="14.7109375" style="1" customWidth="1"/>
  </cols>
  <sheetData>
    <row r="1" spans="1:17" ht="13.8" x14ac:dyDescent="0.3">
      <c r="A1" s="22" t="s">
        <v>124</v>
      </c>
    </row>
    <row r="2" spans="1:17" ht="13.8" x14ac:dyDescent="0.3">
      <c r="A2" s="23" t="s">
        <v>131</v>
      </c>
    </row>
    <row r="3" spans="1:17" ht="22.8" customHeight="1" x14ac:dyDescent="0.25">
      <c r="H3" s="36"/>
      <c r="I3" s="36"/>
      <c r="J3" s="36"/>
      <c r="K3" s="36"/>
    </row>
    <row r="4" spans="1:17" ht="67.8" customHeight="1" x14ac:dyDescent="0.25">
      <c r="A4" s="34" t="s">
        <v>64</v>
      </c>
      <c r="B4" s="35" t="s">
        <v>109</v>
      </c>
      <c r="C4" s="31" t="s">
        <v>111</v>
      </c>
      <c r="D4" s="32"/>
      <c r="E4" s="32"/>
      <c r="F4" s="32"/>
      <c r="G4" s="33"/>
      <c r="H4" s="35" t="s">
        <v>112</v>
      </c>
      <c r="I4" s="35"/>
      <c r="J4" s="35"/>
      <c r="K4" s="35"/>
      <c r="L4" s="35" t="s">
        <v>128</v>
      </c>
      <c r="M4" s="35" t="s">
        <v>129</v>
      </c>
      <c r="N4" s="35" t="s">
        <v>110</v>
      </c>
      <c r="O4" s="35" t="s">
        <v>130</v>
      </c>
      <c r="P4" s="35" t="s">
        <v>5</v>
      </c>
      <c r="Q4" s="38" t="s">
        <v>6</v>
      </c>
    </row>
    <row r="5" spans="1:17" ht="22.2" customHeight="1" x14ac:dyDescent="0.25">
      <c r="A5" s="34"/>
      <c r="B5" s="35"/>
      <c r="C5" s="14" t="s">
        <v>8</v>
      </c>
      <c r="D5" s="14" t="s">
        <v>9</v>
      </c>
      <c r="E5" s="14" t="s">
        <v>10</v>
      </c>
      <c r="F5" s="14" t="s">
        <v>11</v>
      </c>
      <c r="G5" s="14" t="s">
        <v>12</v>
      </c>
      <c r="H5" s="15" t="s">
        <v>0</v>
      </c>
      <c r="I5" s="15" t="s">
        <v>1</v>
      </c>
      <c r="J5" s="15" t="s">
        <v>2</v>
      </c>
      <c r="K5" s="15" t="s">
        <v>3</v>
      </c>
      <c r="L5" s="35"/>
      <c r="M5" s="35"/>
      <c r="N5" s="35"/>
      <c r="O5" s="35"/>
      <c r="P5" s="35"/>
      <c r="Q5" s="38"/>
    </row>
    <row r="6" spans="1:17" s="4" customFormat="1" ht="20.399999999999999" x14ac:dyDescent="0.2">
      <c r="A6" s="9">
        <v>1</v>
      </c>
      <c r="B6" s="10">
        <v>2</v>
      </c>
      <c r="C6" s="11" t="s">
        <v>113</v>
      </c>
      <c r="D6" s="11" t="s">
        <v>114</v>
      </c>
      <c r="E6" s="11" t="s">
        <v>115</v>
      </c>
      <c r="F6" s="11" t="s">
        <v>116</v>
      </c>
      <c r="G6" s="11" t="s">
        <v>117</v>
      </c>
      <c r="H6" s="10">
        <v>8</v>
      </c>
      <c r="I6" s="10">
        <v>9</v>
      </c>
      <c r="J6" s="10">
        <v>10</v>
      </c>
      <c r="K6" s="10">
        <v>11</v>
      </c>
      <c r="L6" s="10" t="s">
        <v>118</v>
      </c>
      <c r="M6" s="10" t="s">
        <v>119</v>
      </c>
      <c r="N6" s="10" t="s">
        <v>120</v>
      </c>
      <c r="O6" s="10" t="s">
        <v>121</v>
      </c>
      <c r="P6" s="10">
        <v>16</v>
      </c>
      <c r="Q6" s="28" t="s">
        <v>122</v>
      </c>
    </row>
    <row r="7" spans="1:17" s="4" customFormat="1" ht="27.6" customHeight="1" x14ac:dyDescent="0.2">
      <c r="A7" s="40" t="s">
        <v>135</v>
      </c>
      <c r="B7" s="41"/>
      <c r="C7" s="41"/>
      <c r="D7" s="41"/>
      <c r="E7" s="41"/>
      <c r="F7" s="41"/>
      <c r="G7" s="41"/>
      <c r="H7" s="41"/>
      <c r="I7" s="41"/>
      <c r="J7" s="41"/>
      <c r="K7" s="41"/>
      <c r="L7" s="41"/>
      <c r="M7" s="41"/>
      <c r="N7" s="41"/>
      <c r="O7" s="41"/>
      <c r="P7" s="41"/>
      <c r="Q7" s="42"/>
    </row>
    <row r="8" spans="1:17" ht="39.6" customHeight="1" x14ac:dyDescent="0.25">
      <c r="A8" s="12">
        <v>1</v>
      </c>
      <c r="B8" s="16" t="s">
        <v>65</v>
      </c>
      <c r="C8" s="17" t="s">
        <v>13</v>
      </c>
      <c r="D8" s="17">
        <v>1</v>
      </c>
      <c r="E8" s="17" t="s">
        <v>123</v>
      </c>
      <c r="F8" s="17" t="s">
        <v>123</v>
      </c>
      <c r="G8" s="17" t="s">
        <v>123</v>
      </c>
      <c r="H8" s="19">
        <v>616.5</v>
      </c>
      <c r="I8" s="19">
        <v>583.20000000000005</v>
      </c>
      <c r="J8" s="19">
        <v>615</v>
      </c>
      <c r="K8" s="19">
        <v>666.7</v>
      </c>
      <c r="L8" s="13">
        <f t="shared" ref="L8:L51" si="0">AVERAGE(H8:K8)</f>
        <v>620.35</v>
      </c>
      <c r="M8" s="13">
        <f t="shared" ref="M8:M51" si="1">ROUND(L8*30.98/100,2)</f>
        <v>192.18</v>
      </c>
      <c r="N8" s="13">
        <f t="shared" ref="N8:N51" si="2">ROUND(L8*0.2/100,2)</f>
        <v>1.24</v>
      </c>
      <c r="O8" s="13">
        <f t="shared" ref="O8:O51" si="3">ROUND(SUM(L8:N8),2)</f>
        <v>813.77</v>
      </c>
      <c r="P8" s="21">
        <v>2008</v>
      </c>
      <c r="Q8" s="29">
        <f>ROUND(O8*12/P8,2)</f>
        <v>4.8600000000000003</v>
      </c>
    </row>
    <row r="9" spans="1:17" ht="12" customHeight="1" x14ac:dyDescent="0.25">
      <c r="A9" s="12">
        <v>2</v>
      </c>
      <c r="B9" s="16" t="s">
        <v>66</v>
      </c>
      <c r="C9" s="17" t="s">
        <v>13</v>
      </c>
      <c r="D9" s="17">
        <v>2</v>
      </c>
      <c r="E9" s="17" t="s">
        <v>123</v>
      </c>
      <c r="F9" s="17" t="s">
        <v>123</v>
      </c>
      <c r="G9" s="17" t="s">
        <v>123</v>
      </c>
      <c r="H9" s="19">
        <v>399.5</v>
      </c>
      <c r="I9" s="19">
        <v>396.2</v>
      </c>
      <c r="J9" s="19">
        <v>406</v>
      </c>
      <c r="K9" s="19">
        <v>430.6</v>
      </c>
      <c r="L9" s="13">
        <f t="shared" si="0"/>
        <v>408.07500000000005</v>
      </c>
      <c r="M9" s="13">
        <f t="shared" si="1"/>
        <v>126.42</v>
      </c>
      <c r="N9" s="13">
        <f t="shared" si="2"/>
        <v>0.82</v>
      </c>
      <c r="O9" s="13">
        <f t="shared" si="3"/>
        <v>535.32000000000005</v>
      </c>
      <c r="P9" s="21">
        <v>2008</v>
      </c>
      <c r="Q9" s="29">
        <f t="shared" ref="Q9:Q51" si="4">ROUND(O9*12/P9,2)</f>
        <v>3.2</v>
      </c>
    </row>
    <row r="10" spans="1:17" ht="12" customHeight="1" x14ac:dyDescent="0.25">
      <c r="A10" s="12">
        <v>3</v>
      </c>
      <c r="B10" s="16" t="s">
        <v>67</v>
      </c>
      <c r="C10" s="17" t="s">
        <v>13</v>
      </c>
      <c r="D10" s="17">
        <v>3</v>
      </c>
      <c r="E10" s="17" t="s">
        <v>123</v>
      </c>
      <c r="F10" s="17" t="s">
        <v>123</v>
      </c>
      <c r="G10" s="17" t="s">
        <v>123</v>
      </c>
      <c r="H10" s="19">
        <v>814.7</v>
      </c>
      <c r="I10" s="19">
        <v>669.6</v>
      </c>
      <c r="J10" s="19">
        <v>732</v>
      </c>
      <c r="K10" s="19">
        <v>700.9</v>
      </c>
      <c r="L10" s="13">
        <f t="shared" si="0"/>
        <v>729.30000000000007</v>
      </c>
      <c r="M10" s="13">
        <f t="shared" si="1"/>
        <v>225.94</v>
      </c>
      <c r="N10" s="13">
        <f t="shared" si="2"/>
        <v>1.46</v>
      </c>
      <c r="O10" s="13">
        <f t="shared" si="3"/>
        <v>956.7</v>
      </c>
      <c r="P10" s="21">
        <v>2008</v>
      </c>
      <c r="Q10" s="29">
        <f t="shared" si="4"/>
        <v>5.72</v>
      </c>
    </row>
    <row r="11" spans="1:17" ht="12" customHeight="1" x14ac:dyDescent="0.25">
      <c r="A11" s="12">
        <v>4</v>
      </c>
      <c r="B11" s="16" t="s">
        <v>68</v>
      </c>
      <c r="C11" s="17" t="s">
        <v>14</v>
      </c>
      <c r="D11" s="17" t="s">
        <v>123</v>
      </c>
      <c r="E11" s="17" t="s">
        <v>123</v>
      </c>
      <c r="F11" s="17" t="s">
        <v>123</v>
      </c>
      <c r="G11" s="17" t="s">
        <v>123</v>
      </c>
      <c r="H11" s="19">
        <v>932</v>
      </c>
      <c r="I11" s="19">
        <v>810.4</v>
      </c>
      <c r="J11" s="19">
        <v>846.6</v>
      </c>
      <c r="K11" s="19">
        <v>884.9</v>
      </c>
      <c r="L11" s="13">
        <f t="shared" si="0"/>
        <v>868.47500000000002</v>
      </c>
      <c r="M11" s="13">
        <f t="shared" si="1"/>
        <v>269.05</v>
      </c>
      <c r="N11" s="13">
        <f t="shared" si="2"/>
        <v>1.74</v>
      </c>
      <c r="O11" s="13">
        <f t="shared" si="3"/>
        <v>1139.27</v>
      </c>
      <c r="P11" s="21">
        <v>2008</v>
      </c>
      <c r="Q11" s="29">
        <f t="shared" si="4"/>
        <v>6.81</v>
      </c>
    </row>
    <row r="12" spans="1:17" s="27" customFormat="1" ht="12" customHeight="1" x14ac:dyDescent="0.25">
      <c r="A12" s="12">
        <v>5</v>
      </c>
      <c r="B12" s="18" t="s">
        <v>125</v>
      </c>
      <c r="C12" s="24" t="s">
        <v>15</v>
      </c>
      <c r="D12" s="24" t="s">
        <v>123</v>
      </c>
      <c r="E12" s="24" t="s">
        <v>123</v>
      </c>
      <c r="F12" s="24" t="s">
        <v>123</v>
      </c>
      <c r="G12" s="24" t="s">
        <v>123</v>
      </c>
      <c r="H12" s="20">
        <v>696.3</v>
      </c>
      <c r="I12" s="20">
        <v>690.6</v>
      </c>
      <c r="J12" s="20">
        <v>709.5</v>
      </c>
      <c r="K12" s="20">
        <v>736.8</v>
      </c>
      <c r="L12" s="25">
        <f t="shared" si="0"/>
        <v>708.3</v>
      </c>
      <c r="M12" s="25">
        <f t="shared" si="1"/>
        <v>219.43</v>
      </c>
      <c r="N12" s="25">
        <f t="shared" si="2"/>
        <v>1.42</v>
      </c>
      <c r="O12" s="25">
        <f t="shared" si="3"/>
        <v>929.15</v>
      </c>
      <c r="P12" s="26">
        <v>2008</v>
      </c>
      <c r="Q12" s="29">
        <f t="shared" si="4"/>
        <v>5.55</v>
      </c>
    </row>
    <row r="13" spans="1:17" ht="31.2" customHeight="1" x14ac:dyDescent="0.25">
      <c r="A13" s="12">
        <v>6</v>
      </c>
      <c r="B13" s="16" t="s">
        <v>69</v>
      </c>
      <c r="C13" s="17" t="s">
        <v>15</v>
      </c>
      <c r="D13" s="17" t="s">
        <v>16</v>
      </c>
      <c r="E13" s="17" t="s">
        <v>123</v>
      </c>
      <c r="F13" s="17" t="s">
        <v>123</v>
      </c>
      <c r="G13" s="17" t="s">
        <v>123</v>
      </c>
      <c r="H13" s="19">
        <v>655.1</v>
      </c>
      <c r="I13" s="19">
        <v>652.29999999999995</v>
      </c>
      <c r="J13" s="19">
        <v>679.8</v>
      </c>
      <c r="K13" s="19">
        <v>706</v>
      </c>
      <c r="L13" s="13">
        <f t="shared" si="0"/>
        <v>673.3</v>
      </c>
      <c r="M13" s="13">
        <f t="shared" si="1"/>
        <v>208.59</v>
      </c>
      <c r="N13" s="13">
        <f t="shared" si="2"/>
        <v>1.35</v>
      </c>
      <c r="O13" s="13">
        <f t="shared" si="3"/>
        <v>883.24</v>
      </c>
      <c r="P13" s="21">
        <v>2008</v>
      </c>
      <c r="Q13" s="29">
        <f t="shared" si="4"/>
        <v>5.28</v>
      </c>
    </row>
    <row r="14" spans="1:17" ht="12" customHeight="1" x14ac:dyDescent="0.25">
      <c r="A14" s="12">
        <v>7</v>
      </c>
      <c r="B14" s="16" t="s">
        <v>70</v>
      </c>
      <c r="C14" s="17" t="s">
        <v>15</v>
      </c>
      <c r="D14" s="17">
        <v>13</v>
      </c>
      <c r="E14" s="17" t="s">
        <v>123</v>
      </c>
      <c r="F14" s="17" t="s">
        <v>123</v>
      </c>
      <c r="G14" s="17" t="s">
        <v>123</v>
      </c>
      <c r="H14" s="19">
        <v>631.70000000000005</v>
      </c>
      <c r="I14" s="19">
        <v>612.70000000000005</v>
      </c>
      <c r="J14" s="19">
        <v>619.9</v>
      </c>
      <c r="K14" s="19">
        <v>656.6</v>
      </c>
      <c r="L14" s="13">
        <f t="shared" si="0"/>
        <v>630.22500000000002</v>
      </c>
      <c r="M14" s="13">
        <f t="shared" si="1"/>
        <v>195.24</v>
      </c>
      <c r="N14" s="13">
        <f t="shared" si="2"/>
        <v>1.26</v>
      </c>
      <c r="O14" s="13">
        <f t="shared" si="3"/>
        <v>826.73</v>
      </c>
      <c r="P14" s="21">
        <v>2008</v>
      </c>
      <c r="Q14" s="29">
        <f t="shared" si="4"/>
        <v>4.9400000000000004</v>
      </c>
    </row>
    <row r="15" spans="1:17" ht="12" customHeight="1" x14ac:dyDescent="0.25">
      <c r="A15" s="12">
        <v>8</v>
      </c>
      <c r="B15" s="16" t="s">
        <v>71</v>
      </c>
      <c r="C15" s="17" t="s">
        <v>15</v>
      </c>
      <c r="D15" s="17">
        <v>14</v>
      </c>
      <c r="E15" s="17" t="s">
        <v>123</v>
      </c>
      <c r="F15" s="17" t="s">
        <v>123</v>
      </c>
      <c r="G15" s="17" t="s">
        <v>123</v>
      </c>
      <c r="H15" s="19">
        <v>488.6</v>
      </c>
      <c r="I15" s="19">
        <v>481.5</v>
      </c>
      <c r="J15" s="19">
        <v>491.6</v>
      </c>
      <c r="K15" s="19">
        <v>521</v>
      </c>
      <c r="L15" s="13">
        <f t="shared" si="0"/>
        <v>495.67500000000001</v>
      </c>
      <c r="M15" s="13">
        <f t="shared" si="1"/>
        <v>153.56</v>
      </c>
      <c r="N15" s="13">
        <f t="shared" si="2"/>
        <v>0.99</v>
      </c>
      <c r="O15" s="13">
        <f t="shared" si="3"/>
        <v>650.23</v>
      </c>
      <c r="P15" s="21">
        <v>2008</v>
      </c>
      <c r="Q15" s="29">
        <f t="shared" si="4"/>
        <v>3.89</v>
      </c>
    </row>
    <row r="16" spans="1:17" ht="12" customHeight="1" x14ac:dyDescent="0.25">
      <c r="A16" s="12">
        <v>9</v>
      </c>
      <c r="B16" s="16" t="s">
        <v>72</v>
      </c>
      <c r="C16" s="17" t="s">
        <v>15</v>
      </c>
      <c r="D16" s="17">
        <v>15</v>
      </c>
      <c r="E16" s="17" t="s">
        <v>123</v>
      </c>
      <c r="F16" s="17" t="s">
        <v>123</v>
      </c>
      <c r="G16" s="17" t="s">
        <v>123</v>
      </c>
      <c r="H16" s="19">
        <v>475.5</v>
      </c>
      <c r="I16" s="19">
        <v>473.3</v>
      </c>
      <c r="J16" s="19">
        <v>493.4</v>
      </c>
      <c r="K16" s="19">
        <v>493.3</v>
      </c>
      <c r="L16" s="13">
        <f t="shared" si="0"/>
        <v>483.87499999999994</v>
      </c>
      <c r="M16" s="13">
        <f t="shared" si="1"/>
        <v>149.9</v>
      </c>
      <c r="N16" s="13">
        <f t="shared" si="2"/>
        <v>0.97</v>
      </c>
      <c r="O16" s="13">
        <f t="shared" si="3"/>
        <v>634.75</v>
      </c>
      <c r="P16" s="21">
        <v>2008</v>
      </c>
      <c r="Q16" s="29">
        <f t="shared" si="4"/>
        <v>3.79</v>
      </c>
    </row>
    <row r="17" spans="1:17" ht="46.2" customHeight="1" x14ac:dyDescent="0.25">
      <c r="A17" s="12">
        <v>10</v>
      </c>
      <c r="B17" s="16" t="s">
        <v>73</v>
      </c>
      <c r="C17" s="17" t="s">
        <v>15</v>
      </c>
      <c r="D17" s="17" t="s">
        <v>17</v>
      </c>
      <c r="E17" s="17" t="s">
        <v>123</v>
      </c>
      <c r="F17" s="17" t="s">
        <v>123</v>
      </c>
      <c r="G17" s="17" t="s">
        <v>123</v>
      </c>
      <c r="H17" s="19">
        <v>624.70000000000005</v>
      </c>
      <c r="I17" s="19">
        <v>618.20000000000005</v>
      </c>
      <c r="J17" s="19">
        <v>639.20000000000005</v>
      </c>
      <c r="K17" s="19">
        <v>663</v>
      </c>
      <c r="L17" s="13">
        <f t="shared" si="0"/>
        <v>636.27500000000009</v>
      </c>
      <c r="M17" s="13">
        <f t="shared" si="1"/>
        <v>197.12</v>
      </c>
      <c r="N17" s="13">
        <f t="shared" si="2"/>
        <v>1.27</v>
      </c>
      <c r="O17" s="13">
        <f t="shared" si="3"/>
        <v>834.67</v>
      </c>
      <c r="P17" s="21">
        <v>2008</v>
      </c>
      <c r="Q17" s="29">
        <f t="shared" si="4"/>
        <v>4.99</v>
      </c>
    </row>
    <row r="18" spans="1:17" ht="21.6" customHeight="1" x14ac:dyDescent="0.25">
      <c r="A18" s="12">
        <v>11</v>
      </c>
      <c r="B18" s="16" t="s">
        <v>74</v>
      </c>
      <c r="C18" s="17" t="s">
        <v>15</v>
      </c>
      <c r="D18" s="17">
        <v>20</v>
      </c>
      <c r="E18" s="17" t="s">
        <v>123</v>
      </c>
      <c r="F18" s="17" t="s">
        <v>123</v>
      </c>
      <c r="G18" s="17" t="s">
        <v>123</v>
      </c>
      <c r="H18" s="19">
        <v>1183.8</v>
      </c>
      <c r="I18" s="19">
        <v>1317.2</v>
      </c>
      <c r="J18" s="19">
        <v>1163.3</v>
      </c>
      <c r="K18" s="19">
        <v>1189.2</v>
      </c>
      <c r="L18" s="13">
        <f t="shared" si="0"/>
        <v>1213.375</v>
      </c>
      <c r="M18" s="13">
        <f t="shared" si="1"/>
        <v>375.9</v>
      </c>
      <c r="N18" s="13">
        <f t="shared" si="2"/>
        <v>2.4300000000000002</v>
      </c>
      <c r="O18" s="13">
        <f t="shared" si="3"/>
        <v>1591.71</v>
      </c>
      <c r="P18" s="21">
        <v>2008</v>
      </c>
      <c r="Q18" s="29">
        <f t="shared" si="4"/>
        <v>9.51</v>
      </c>
    </row>
    <row r="19" spans="1:17" ht="40.799999999999997" customHeight="1" x14ac:dyDescent="0.25">
      <c r="A19" s="12">
        <v>12</v>
      </c>
      <c r="B19" s="16" t="s">
        <v>75</v>
      </c>
      <c r="C19" s="17" t="s">
        <v>15</v>
      </c>
      <c r="D19" s="17">
        <v>21</v>
      </c>
      <c r="E19" s="17" t="s">
        <v>123</v>
      </c>
      <c r="F19" s="17" t="s">
        <v>123</v>
      </c>
      <c r="G19" s="17" t="s">
        <v>123</v>
      </c>
      <c r="H19" s="19">
        <v>1080</v>
      </c>
      <c r="I19" s="19">
        <v>1489.2</v>
      </c>
      <c r="J19" s="19">
        <v>1189.9000000000001</v>
      </c>
      <c r="K19" s="19">
        <v>1190.4000000000001</v>
      </c>
      <c r="L19" s="13">
        <f t="shared" si="0"/>
        <v>1237.375</v>
      </c>
      <c r="M19" s="13">
        <f t="shared" si="1"/>
        <v>383.34</v>
      </c>
      <c r="N19" s="13">
        <f t="shared" si="2"/>
        <v>2.4700000000000002</v>
      </c>
      <c r="O19" s="13">
        <f t="shared" si="3"/>
        <v>1623.19</v>
      </c>
      <c r="P19" s="21">
        <v>2008</v>
      </c>
      <c r="Q19" s="29">
        <f t="shared" si="4"/>
        <v>9.6999999999999993</v>
      </c>
    </row>
    <row r="20" spans="1:17" ht="44.4" customHeight="1" x14ac:dyDescent="0.25">
      <c r="A20" s="12">
        <v>13</v>
      </c>
      <c r="B20" s="16" t="s">
        <v>76</v>
      </c>
      <c r="C20" s="17" t="s">
        <v>15</v>
      </c>
      <c r="D20" s="17" t="s">
        <v>18</v>
      </c>
      <c r="E20" s="17" t="s">
        <v>123</v>
      </c>
      <c r="F20" s="17" t="s">
        <v>123</v>
      </c>
      <c r="G20" s="17" t="s">
        <v>123</v>
      </c>
      <c r="H20" s="19">
        <v>766.5</v>
      </c>
      <c r="I20" s="19">
        <v>745.3</v>
      </c>
      <c r="J20" s="19">
        <v>772.4</v>
      </c>
      <c r="K20" s="19">
        <v>792.8</v>
      </c>
      <c r="L20" s="13">
        <f t="shared" si="0"/>
        <v>769.25</v>
      </c>
      <c r="M20" s="13">
        <f t="shared" si="1"/>
        <v>238.31</v>
      </c>
      <c r="N20" s="13">
        <f t="shared" si="2"/>
        <v>1.54</v>
      </c>
      <c r="O20" s="13">
        <f t="shared" si="3"/>
        <v>1009.1</v>
      </c>
      <c r="P20" s="21">
        <v>2008</v>
      </c>
      <c r="Q20" s="29">
        <f t="shared" si="4"/>
        <v>6.03</v>
      </c>
    </row>
    <row r="21" spans="1:17" ht="42" customHeight="1" x14ac:dyDescent="0.25">
      <c r="A21" s="12">
        <v>14</v>
      </c>
      <c r="B21" s="16" t="s">
        <v>77</v>
      </c>
      <c r="C21" s="17" t="s">
        <v>15</v>
      </c>
      <c r="D21" s="17" t="s">
        <v>19</v>
      </c>
      <c r="E21" s="17" t="s">
        <v>123</v>
      </c>
      <c r="F21" s="17" t="s">
        <v>123</v>
      </c>
      <c r="G21" s="17" t="s">
        <v>123</v>
      </c>
      <c r="H21" s="19">
        <v>751.7</v>
      </c>
      <c r="I21" s="19">
        <v>741.9</v>
      </c>
      <c r="J21" s="19">
        <v>764.9</v>
      </c>
      <c r="K21" s="19">
        <v>800.4</v>
      </c>
      <c r="L21" s="13">
        <f t="shared" si="0"/>
        <v>764.72500000000002</v>
      </c>
      <c r="M21" s="13">
        <f t="shared" si="1"/>
        <v>236.91</v>
      </c>
      <c r="N21" s="13">
        <f t="shared" si="2"/>
        <v>1.53</v>
      </c>
      <c r="O21" s="13">
        <f t="shared" si="3"/>
        <v>1003.17</v>
      </c>
      <c r="P21" s="21">
        <v>2008</v>
      </c>
      <c r="Q21" s="29">
        <f t="shared" si="4"/>
        <v>6</v>
      </c>
    </row>
    <row r="22" spans="1:17" ht="31.2" customHeight="1" x14ac:dyDescent="0.25">
      <c r="A22" s="12">
        <v>15</v>
      </c>
      <c r="B22" s="16" t="s">
        <v>78</v>
      </c>
      <c r="C22" s="17" t="s">
        <v>15</v>
      </c>
      <c r="D22" s="17">
        <v>26</v>
      </c>
      <c r="E22" s="17" t="s">
        <v>123</v>
      </c>
      <c r="F22" s="17" t="s">
        <v>123</v>
      </c>
      <c r="G22" s="17" t="s">
        <v>123</v>
      </c>
      <c r="H22" s="19">
        <v>1125.5</v>
      </c>
      <c r="I22" s="19">
        <v>1058.3</v>
      </c>
      <c r="J22" s="19">
        <v>1114.5</v>
      </c>
      <c r="K22" s="19">
        <v>1080.2</v>
      </c>
      <c r="L22" s="13">
        <f t="shared" si="0"/>
        <v>1094.625</v>
      </c>
      <c r="M22" s="13">
        <f t="shared" si="1"/>
        <v>339.11</v>
      </c>
      <c r="N22" s="13">
        <f t="shared" si="2"/>
        <v>2.19</v>
      </c>
      <c r="O22" s="13">
        <f t="shared" si="3"/>
        <v>1435.93</v>
      </c>
      <c r="P22" s="21">
        <v>2008</v>
      </c>
      <c r="Q22" s="29">
        <f t="shared" si="4"/>
        <v>8.58</v>
      </c>
    </row>
    <row r="23" spans="1:17" ht="12" customHeight="1" x14ac:dyDescent="0.25">
      <c r="A23" s="12">
        <v>16</v>
      </c>
      <c r="B23" s="16" t="s">
        <v>79</v>
      </c>
      <c r="C23" s="17" t="s">
        <v>15</v>
      </c>
      <c r="D23" s="17">
        <v>27</v>
      </c>
      <c r="E23" s="17" t="s">
        <v>123</v>
      </c>
      <c r="F23" s="17" t="s">
        <v>123</v>
      </c>
      <c r="G23" s="17" t="s">
        <v>123</v>
      </c>
      <c r="H23" s="19">
        <v>711</v>
      </c>
      <c r="I23" s="19">
        <v>698</v>
      </c>
      <c r="J23" s="19">
        <v>703.9</v>
      </c>
      <c r="K23" s="19">
        <v>742.2</v>
      </c>
      <c r="L23" s="13">
        <f t="shared" si="0"/>
        <v>713.77500000000009</v>
      </c>
      <c r="M23" s="13">
        <f t="shared" si="1"/>
        <v>221.13</v>
      </c>
      <c r="N23" s="13">
        <f t="shared" si="2"/>
        <v>1.43</v>
      </c>
      <c r="O23" s="13">
        <f t="shared" si="3"/>
        <v>936.34</v>
      </c>
      <c r="P23" s="21">
        <v>2008</v>
      </c>
      <c r="Q23" s="29">
        <f t="shared" si="4"/>
        <v>5.6</v>
      </c>
    </row>
    <row r="24" spans="1:17" ht="31.2" customHeight="1" x14ac:dyDescent="0.25">
      <c r="A24" s="12">
        <v>17</v>
      </c>
      <c r="B24" s="16" t="s">
        <v>80</v>
      </c>
      <c r="C24" s="17" t="s">
        <v>15</v>
      </c>
      <c r="D24" s="17">
        <v>28</v>
      </c>
      <c r="E24" s="17" t="s">
        <v>123</v>
      </c>
      <c r="F24" s="17" t="s">
        <v>123</v>
      </c>
      <c r="G24" s="17" t="s">
        <v>123</v>
      </c>
      <c r="H24" s="19">
        <v>829.7</v>
      </c>
      <c r="I24" s="19">
        <v>823.3</v>
      </c>
      <c r="J24" s="19">
        <v>857.6</v>
      </c>
      <c r="K24" s="19">
        <v>872.5</v>
      </c>
      <c r="L24" s="13">
        <f t="shared" si="0"/>
        <v>845.77499999999998</v>
      </c>
      <c r="M24" s="13">
        <f t="shared" si="1"/>
        <v>262.02</v>
      </c>
      <c r="N24" s="13">
        <f t="shared" si="2"/>
        <v>1.69</v>
      </c>
      <c r="O24" s="13">
        <f t="shared" si="3"/>
        <v>1109.49</v>
      </c>
      <c r="P24" s="21">
        <v>2008</v>
      </c>
      <c r="Q24" s="29">
        <f t="shared" si="4"/>
        <v>6.63</v>
      </c>
    </row>
    <row r="25" spans="1:17" ht="12" customHeight="1" x14ac:dyDescent="0.25">
      <c r="A25" s="12">
        <v>18</v>
      </c>
      <c r="B25" s="16" t="s">
        <v>81</v>
      </c>
      <c r="C25" s="17" t="s">
        <v>15</v>
      </c>
      <c r="D25" s="17" t="s">
        <v>20</v>
      </c>
      <c r="E25" s="17" t="s">
        <v>123</v>
      </c>
      <c r="F25" s="17" t="s">
        <v>123</v>
      </c>
      <c r="G25" s="17" t="s">
        <v>123</v>
      </c>
      <c r="H25" s="19">
        <v>793.7</v>
      </c>
      <c r="I25" s="19">
        <v>756.7</v>
      </c>
      <c r="J25" s="19">
        <v>775.9</v>
      </c>
      <c r="K25" s="19">
        <v>819</v>
      </c>
      <c r="L25" s="13">
        <f t="shared" si="0"/>
        <v>786.32500000000005</v>
      </c>
      <c r="M25" s="13">
        <f t="shared" si="1"/>
        <v>243.6</v>
      </c>
      <c r="N25" s="13">
        <f t="shared" si="2"/>
        <v>1.57</v>
      </c>
      <c r="O25" s="13">
        <f t="shared" si="3"/>
        <v>1031.5</v>
      </c>
      <c r="P25" s="21">
        <v>2008</v>
      </c>
      <c r="Q25" s="29">
        <f t="shared" si="4"/>
        <v>6.16</v>
      </c>
    </row>
    <row r="26" spans="1:17" ht="69.599999999999994" customHeight="1" x14ac:dyDescent="0.25">
      <c r="A26" s="12">
        <v>19</v>
      </c>
      <c r="B26" s="16" t="s">
        <v>82</v>
      </c>
      <c r="C26" s="17" t="s">
        <v>15</v>
      </c>
      <c r="D26" s="17" t="s">
        <v>21</v>
      </c>
      <c r="E26" s="17" t="s">
        <v>123</v>
      </c>
      <c r="F26" s="17" t="s">
        <v>123</v>
      </c>
      <c r="G26" s="17" t="s">
        <v>123</v>
      </c>
      <c r="H26" s="19">
        <v>681.1</v>
      </c>
      <c r="I26" s="19">
        <v>670.4</v>
      </c>
      <c r="J26" s="19">
        <v>699.2</v>
      </c>
      <c r="K26" s="19">
        <v>727</v>
      </c>
      <c r="L26" s="13">
        <f t="shared" si="0"/>
        <v>694.42499999999995</v>
      </c>
      <c r="M26" s="13">
        <f t="shared" si="1"/>
        <v>215.13</v>
      </c>
      <c r="N26" s="13">
        <f t="shared" si="2"/>
        <v>1.39</v>
      </c>
      <c r="O26" s="13">
        <f t="shared" si="3"/>
        <v>910.95</v>
      </c>
      <c r="P26" s="21">
        <v>2008</v>
      </c>
      <c r="Q26" s="29">
        <f t="shared" si="4"/>
        <v>5.44</v>
      </c>
    </row>
    <row r="27" spans="1:17" ht="12" customHeight="1" x14ac:dyDescent="0.25">
      <c r="A27" s="12">
        <v>20</v>
      </c>
      <c r="B27" s="16" t="s">
        <v>83</v>
      </c>
      <c r="C27" s="17" t="s">
        <v>15</v>
      </c>
      <c r="D27" s="17">
        <v>31</v>
      </c>
      <c r="E27" s="17" t="s">
        <v>123</v>
      </c>
      <c r="F27" s="17" t="s">
        <v>123</v>
      </c>
      <c r="G27" s="17" t="s">
        <v>123</v>
      </c>
      <c r="H27" s="19">
        <v>628.1</v>
      </c>
      <c r="I27" s="19">
        <v>619.6</v>
      </c>
      <c r="J27" s="19">
        <v>646.4</v>
      </c>
      <c r="K27" s="19">
        <v>679.4</v>
      </c>
      <c r="L27" s="13">
        <f t="shared" si="0"/>
        <v>643.375</v>
      </c>
      <c r="M27" s="13">
        <f t="shared" si="1"/>
        <v>199.32</v>
      </c>
      <c r="N27" s="13">
        <f t="shared" si="2"/>
        <v>1.29</v>
      </c>
      <c r="O27" s="13">
        <f t="shared" si="3"/>
        <v>843.99</v>
      </c>
      <c r="P27" s="21">
        <v>2008</v>
      </c>
      <c r="Q27" s="29">
        <f t="shared" si="4"/>
        <v>5.04</v>
      </c>
    </row>
    <row r="28" spans="1:17" ht="40.799999999999997" customHeight="1" x14ac:dyDescent="0.25">
      <c r="A28" s="12">
        <v>21</v>
      </c>
      <c r="B28" s="16" t="s">
        <v>84</v>
      </c>
      <c r="C28" s="17" t="s">
        <v>22</v>
      </c>
      <c r="D28" s="17">
        <v>35</v>
      </c>
      <c r="E28" s="17" t="s">
        <v>23</v>
      </c>
      <c r="F28" s="17" t="s">
        <v>123</v>
      </c>
      <c r="G28" s="17" t="s">
        <v>123</v>
      </c>
      <c r="H28" s="19">
        <v>862.8</v>
      </c>
      <c r="I28" s="19">
        <v>845.1</v>
      </c>
      <c r="J28" s="19">
        <v>867.4</v>
      </c>
      <c r="K28" s="19">
        <v>832.2</v>
      </c>
      <c r="L28" s="13">
        <f t="shared" si="0"/>
        <v>851.875</v>
      </c>
      <c r="M28" s="13">
        <f t="shared" si="1"/>
        <v>263.91000000000003</v>
      </c>
      <c r="N28" s="13">
        <f t="shared" si="2"/>
        <v>1.7</v>
      </c>
      <c r="O28" s="13">
        <f t="shared" si="3"/>
        <v>1117.49</v>
      </c>
      <c r="P28" s="21">
        <v>2008</v>
      </c>
      <c r="Q28" s="29">
        <f t="shared" si="4"/>
        <v>6.68</v>
      </c>
    </row>
    <row r="29" spans="1:17" ht="40.799999999999997" customHeight="1" x14ac:dyDescent="0.25">
      <c r="A29" s="12">
        <v>22</v>
      </c>
      <c r="B29" s="16" t="s">
        <v>85</v>
      </c>
      <c r="C29" s="17" t="s">
        <v>22</v>
      </c>
      <c r="D29" s="17" t="s">
        <v>24</v>
      </c>
      <c r="E29" s="17" t="s">
        <v>25</v>
      </c>
      <c r="F29" s="17" t="s">
        <v>123</v>
      </c>
      <c r="G29" s="17" t="s">
        <v>123</v>
      </c>
      <c r="H29" s="19" t="s">
        <v>4</v>
      </c>
      <c r="I29" s="19">
        <v>2150.6</v>
      </c>
      <c r="J29" s="19">
        <v>1986.2</v>
      </c>
      <c r="K29" s="19">
        <v>1787.8</v>
      </c>
      <c r="L29" s="13">
        <f t="shared" si="0"/>
        <v>1974.8666666666668</v>
      </c>
      <c r="M29" s="13">
        <f t="shared" si="1"/>
        <v>611.80999999999995</v>
      </c>
      <c r="N29" s="13">
        <f t="shared" si="2"/>
        <v>3.95</v>
      </c>
      <c r="O29" s="13">
        <f t="shared" si="3"/>
        <v>2590.63</v>
      </c>
      <c r="P29" s="21">
        <v>2008</v>
      </c>
      <c r="Q29" s="29">
        <f t="shared" si="4"/>
        <v>15.48</v>
      </c>
    </row>
    <row r="30" spans="1:17" ht="21.6" customHeight="1" x14ac:dyDescent="0.25">
      <c r="A30" s="12">
        <v>23</v>
      </c>
      <c r="B30" s="16" t="s">
        <v>86</v>
      </c>
      <c r="C30" s="17" t="s">
        <v>22</v>
      </c>
      <c r="D30" s="17" t="s">
        <v>24</v>
      </c>
      <c r="E30" s="17" t="s">
        <v>26</v>
      </c>
      <c r="F30" s="17" t="s">
        <v>123</v>
      </c>
      <c r="G30" s="17" t="s">
        <v>123</v>
      </c>
      <c r="H30" s="19">
        <v>920.5</v>
      </c>
      <c r="I30" s="19">
        <v>912.8</v>
      </c>
      <c r="J30" s="19">
        <v>923.7</v>
      </c>
      <c r="K30" s="19">
        <v>1129.2</v>
      </c>
      <c r="L30" s="13">
        <f t="shared" si="0"/>
        <v>971.55</v>
      </c>
      <c r="M30" s="13">
        <f t="shared" si="1"/>
        <v>300.99</v>
      </c>
      <c r="N30" s="13">
        <f t="shared" si="2"/>
        <v>1.94</v>
      </c>
      <c r="O30" s="13">
        <f t="shared" si="3"/>
        <v>1274.48</v>
      </c>
      <c r="P30" s="21">
        <v>2008</v>
      </c>
      <c r="Q30" s="29">
        <f t="shared" si="4"/>
        <v>7.62</v>
      </c>
    </row>
    <row r="31" spans="1:17" ht="37.799999999999997" customHeight="1" x14ac:dyDescent="0.25">
      <c r="A31" s="12">
        <v>24</v>
      </c>
      <c r="B31" s="16" t="s">
        <v>87</v>
      </c>
      <c r="C31" s="17" t="s">
        <v>7</v>
      </c>
      <c r="D31" s="17" t="s">
        <v>27</v>
      </c>
      <c r="E31" s="17" t="s">
        <v>123</v>
      </c>
      <c r="F31" s="17" t="s">
        <v>123</v>
      </c>
      <c r="G31" s="17" t="s">
        <v>123</v>
      </c>
      <c r="H31" s="19">
        <v>633.79999999999995</v>
      </c>
      <c r="I31" s="19">
        <v>618.29999999999995</v>
      </c>
      <c r="J31" s="19">
        <v>628.79999999999995</v>
      </c>
      <c r="K31" s="19">
        <v>640.79999999999995</v>
      </c>
      <c r="L31" s="13">
        <f t="shared" si="0"/>
        <v>630.42499999999995</v>
      </c>
      <c r="M31" s="13">
        <f t="shared" si="1"/>
        <v>195.31</v>
      </c>
      <c r="N31" s="13">
        <f t="shared" si="2"/>
        <v>1.26</v>
      </c>
      <c r="O31" s="13">
        <f t="shared" si="3"/>
        <v>827</v>
      </c>
      <c r="P31" s="21">
        <v>2008</v>
      </c>
      <c r="Q31" s="29">
        <f t="shared" si="4"/>
        <v>4.9400000000000004</v>
      </c>
    </row>
    <row r="32" spans="1:17" ht="22.8" customHeight="1" x14ac:dyDescent="0.25">
      <c r="A32" s="12">
        <v>25</v>
      </c>
      <c r="B32" s="16" t="s">
        <v>88</v>
      </c>
      <c r="C32" s="17" t="s">
        <v>7</v>
      </c>
      <c r="D32" s="17" t="s">
        <v>28</v>
      </c>
      <c r="E32" s="17" t="s">
        <v>123</v>
      </c>
      <c r="F32" s="17" t="s">
        <v>123</v>
      </c>
      <c r="G32" s="17" t="s">
        <v>123</v>
      </c>
      <c r="H32" s="19">
        <v>902.3</v>
      </c>
      <c r="I32" s="19">
        <v>763.1</v>
      </c>
      <c r="J32" s="19">
        <v>758.5</v>
      </c>
      <c r="K32" s="19">
        <v>757.5</v>
      </c>
      <c r="L32" s="13">
        <f t="shared" si="0"/>
        <v>795.35</v>
      </c>
      <c r="M32" s="13">
        <f t="shared" si="1"/>
        <v>246.4</v>
      </c>
      <c r="N32" s="13">
        <f t="shared" si="2"/>
        <v>1.59</v>
      </c>
      <c r="O32" s="13">
        <f t="shared" si="3"/>
        <v>1043.3399999999999</v>
      </c>
      <c r="P32" s="21">
        <v>2008</v>
      </c>
      <c r="Q32" s="29">
        <f t="shared" si="4"/>
        <v>6.24</v>
      </c>
    </row>
    <row r="33" spans="1:17" ht="12" customHeight="1" x14ac:dyDescent="0.25">
      <c r="A33" s="12">
        <v>26</v>
      </c>
      <c r="B33" s="16" t="s">
        <v>89</v>
      </c>
      <c r="C33" s="17" t="s">
        <v>29</v>
      </c>
      <c r="D33" s="17" t="s">
        <v>30</v>
      </c>
      <c r="E33" s="17" t="s">
        <v>123</v>
      </c>
      <c r="F33" s="17" t="s">
        <v>123</v>
      </c>
      <c r="G33" s="17" t="s">
        <v>123</v>
      </c>
      <c r="H33" s="19">
        <v>646.1</v>
      </c>
      <c r="I33" s="19">
        <v>630.20000000000005</v>
      </c>
      <c r="J33" s="19">
        <v>639.5</v>
      </c>
      <c r="K33" s="19">
        <v>669.4</v>
      </c>
      <c r="L33" s="13">
        <f t="shared" si="0"/>
        <v>646.30000000000007</v>
      </c>
      <c r="M33" s="13">
        <f t="shared" si="1"/>
        <v>200.22</v>
      </c>
      <c r="N33" s="13">
        <f t="shared" si="2"/>
        <v>1.29</v>
      </c>
      <c r="O33" s="13">
        <f t="shared" si="3"/>
        <v>847.81</v>
      </c>
      <c r="P33" s="21">
        <v>2008</v>
      </c>
      <c r="Q33" s="29">
        <f t="shared" si="4"/>
        <v>5.07</v>
      </c>
    </row>
    <row r="34" spans="1:17" ht="51.6" customHeight="1" x14ac:dyDescent="0.25">
      <c r="A34" s="12">
        <v>27</v>
      </c>
      <c r="B34" s="16" t="s">
        <v>90</v>
      </c>
      <c r="C34" s="17" t="s">
        <v>31</v>
      </c>
      <c r="D34" s="17" t="s">
        <v>32</v>
      </c>
      <c r="E34" s="17" t="s">
        <v>123</v>
      </c>
      <c r="F34" s="17" t="s">
        <v>123</v>
      </c>
      <c r="G34" s="17" t="s">
        <v>123</v>
      </c>
      <c r="H34" s="19">
        <v>631.6</v>
      </c>
      <c r="I34" s="19">
        <v>622.70000000000005</v>
      </c>
      <c r="J34" s="19">
        <v>638.1</v>
      </c>
      <c r="K34" s="19">
        <v>658.6</v>
      </c>
      <c r="L34" s="13">
        <f t="shared" si="0"/>
        <v>637.75</v>
      </c>
      <c r="M34" s="13">
        <f t="shared" si="1"/>
        <v>197.57</v>
      </c>
      <c r="N34" s="13">
        <f t="shared" si="2"/>
        <v>1.28</v>
      </c>
      <c r="O34" s="13">
        <f t="shared" si="3"/>
        <v>836.6</v>
      </c>
      <c r="P34" s="21">
        <v>2008</v>
      </c>
      <c r="Q34" s="29">
        <f t="shared" si="4"/>
        <v>5</v>
      </c>
    </row>
    <row r="35" spans="1:17" ht="21.6" customHeight="1" x14ac:dyDescent="0.25">
      <c r="A35" s="12">
        <v>28</v>
      </c>
      <c r="B35" s="16" t="s">
        <v>91</v>
      </c>
      <c r="C35" s="17" t="s">
        <v>33</v>
      </c>
      <c r="D35" s="17" t="s">
        <v>34</v>
      </c>
      <c r="E35" s="17" t="s">
        <v>123</v>
      </c>
      <c r="F35" s="17" t="s">
        <v>123</v>
      </c>
      <c r="G35" s="17" t="s">
        <v>123</v>
      </c>
      <c r="H35" s="19">
        <v>586.70000000000005</v>
      </c>
      <c r="I35" s="19">
        <v>572.1</v>
      </c>
      <c r="J35" s="19">
        <v>587.20000000000005</v>
      </c>
      <c r="K35" s="19">
        <v>609</v>
      </c>
      <c r="L35" s="13">
        <f t="shared" si="0"/>
        <v>588.75</v>
      </c>
      <c r="M35" s="13">
        <f t="shared" si="1"/>
        <v>182.39</v>
      </c>
      <c r="N35" s="13">
        <f t="shared" si="2"/>
        <v>1.18</v>
      </c>
      <c r="O35" s="13">
        <f t="shared" si="3"/>
        <v>772.32</v>
      </c>
      <c r="P35" s="21">
        <v>2008</v>
      </c>
      <c r="Q35" s="29">
        <f t="shared" si="4"/>
        <v>4.62</v>
      </c>
    </row>
    <row r="36" spans="1:17" ht="12" customHeight="1" x14ac:dyDescent="0.25">
      <c r="A36" s="12">
        <v>29</v>
      </c>
      <c r="B36" s="16" t="s">
        <v>92</v>
      </c>
      <c r="C36" s="17" t="s">
        <v>33</v>
      </c>
      <c r="D36" s="17" t="s">
        <v>35</v>
      </c>
      <c r="E36" s="17" t="s">
        <v>123</v>
      </c>
      <c r="F36" s="17" t="s">
        <v>123</v>
      </c>
      <c r="G36" s="17" t="s">
        <v>123</v>
      </c>
      <c r="H36" s="19">
        <v>686.9</v>
      </c>
      <c r="I36" s="19">
        <v>727.6</v>
      </c>
      <c r="J36" s="19">
        <v>693.8</v>
      </c>
      <c r="K36" s="19">
        <v>726.1</v>
      </c>
      <c r="L36" s="13">
        <f t="shared" si="0"/>
        <v>708.6</v>
      </c>
      <c r="M36" s="13">
        <f t="shared" si="1"/>
        <v>219.52</v>
      </c>
      <c r="N36" s="13">
        <f t="shared" si="2"/>
        <v>1.42</v>
      </c>
      <c r="O36" s="13">
        <f t="shared" si="3"/>
        <v>929.54</v>
      </c>
      <c r="P36" s="21">
        <v>2008</v>
      </c>
      <c r="Q36" s="29">
        <f t="shared" si="4"/>
        <v>5.56</v>
      </c>
    </row>
    <row r="37" spans="1:17" ht="21.6" customHeight="1" x14ac:dyDescent="0.25">
      <c r="A37" s="12">
        <v>30</v>
      </c>
      <c r="B37" s="16" t="s">
        <v>93</v>
      </c>
      <c r="C37" s="17" t="s">
        <v>36</v>
      </c>
      <c r="D37" s="17" t="s">
        <v>37</v>
      </c>
      <c r="E37" s="17" t="s">
        <v>123</v>
      </c>
      <c r="F37" s="17" t="s">
        <v>123</v>
      </c>
      <c r="G37" s="17" t="s">
        <v>123</v>
      </c>
      <c r="H37" s="19">
        <v>426</v>
      </c>
      <c r="I37" s="19">
        <v>424.1</v>
      </c>
      <c r="J37" s="19">
        <v>441.8</v>
      </c>
      <c r="K37" s="19">
        <v>466.2</v>
      </c>
      <c r="L37" s="13">
        <f t="shared" si="0"/>
        <v>439.52500000000003</v>
      </c>
      <c r="M37" s="13">
        <f t="shared" si="1"/>
        <v>136.16</v>
      </c>
      <c r="N37" s="13">
        <f t="shared" si="2"/>
        <v>0.88</v>
      </c>
      <c r="O37" s="13">
        <f t="shared" si="3"/>
        <v>576.57000000000005</v>
      </c>
      <c r="P37" s="21">
        <v>2008</v>
      </c>
      <c r="Q37" s="29">
        <f t="shared" si="4"/>
        <v>3.45</v>
      </c>
    </row>
    <row r="38" spans="1:17" ht="12" customHeight="1" x14ac:dyDescent="0.25">
      <c r="A38" s="12">
        <v>31</v>
      </c>
      <c r="B38" s="16" t="s">
        <v>94</v>
      </c>
      <c r="C38" s="17" t="s">
        <v>38</v>
      </c>
      <c r="D38" s="17" t="s">
        <v>39</v>
      </c>
      <c r="E38" s="17" t="s">
        <v>123</v>
      </c>
      <c r="F38" s="17" t="s">
        <v>123</v>
      </c>
      <c r="G38" s="17" t="s">
        <v>123</v>
      </c>
      <c r="H38" s="19">
        <v>1189.0999999999999</v>
      </c>
      <c r="I38" s="19">
        <v>1235.7</v>
      </c>
      <c r="J38" s="19">
        <v>1217</v>
      </c>
      <c r="K38" s="19">
        <v>1246.7</v>
      </c>
      <c r="L38" s="13">
        <f t="shared" si="0"/>
        <v>1222.125</v>
      </c>
      <c r="M38" s="13">
        <f t="shared" si="1"/>
        <v>378.61</v>
      </c>
      <c r="N38" s="13">
        <f t="shared" si="2"/>
        <v>2.44</v>
      </c>
      <c r="O38" s="13">
        <f t="shared" si="3"/>
        <v>1603.18</v>
      </c>
      <c r="P38" s="21">
        <v>2008</v>
      </c>
      <c r="Q38" s="29">
        <f t="shared" si="4"/>
        <v>9.58</v>
      </c>
    </row>
    <row r="39" spans="1:17" ht="21.6" customHeight="1" x14ac:dyDescent="0.25">
      <c r="A39" s="12">
        <v>32</v>
      </c>
      <c r="B39" s="16" t="s">
        <v>95</v>
      </c>
      <c r="C39" s="17" t="s">
        <v>40</v>
      </c>
      <c r="D39" s="17" t="s">
        <v>41</v>
      </c>
      <c r="E39" s="17" t="s">
        <v>123</v>
      </c>
      <c r="F39" s="17" t="s">
        <v>123</v>
      </c>
      <c r="G39" s="17" t="s">
        <v>123</v>
      </c>
      <c r="H39" s="19">
        <v>1242.3</v>
      </c>
      <c r="I39" s="19">
        <v>1362.5</v>
      </c>
      <c r="J39" s="19">
        <v>1311.2</v>
      </c>
      <c r="K39" s="19">
        <v>1324.9</v>
      </c>
      <c r="L39" s="13">
        <f t="shared" si="0"/>
        <v>1310.2249999999999</v>
      </c>
      <c r="M39" s="13">
        <f t="shared" si="1"/>
        <v>405.91</v>
      </c>
      <c r="N39" s="13">
        <f t="shared" si="2"/>
        <v>2.62</v>
      </c>
      <c r="O39" s="13">
        <f t="shared" si="3"/>
        <v>1718.76</v>
      </c>
      <c r="P39" s="21">
        <v>2008</v>
      </c>
      <c r="Q39" s="29">
        <f t="shared" si="4"/>
        <v>10.27</v>
      </c>
    </row>
    <row r="40" spans="1:17" ht="12" customHeight="1" x14ac:dyDescent="0.25">
      <c r="A40" s="12">
        <v>33</v>
      </c>
      <c r="B40" s="16" t="s">
        <v>96</v>
      </c>
      <c r="C40" s="17" t="s">
        <v>40</v>
      </c>
      <c r="D40" s="17" t="s">
        <v>136</v>
      </c>
      <c r="E40" s="17" t="s">
        <v>42</v>
      </c>
      <c r="F40" s="17" t="s">
        <v>123</v>
      </c>
      <c r="G40" s="17" t="s">
        <v>123</v>
      </c>
      <c r="H40" s="19">
        <v>1304.2</v>
      </c>
      <c r="I40" s="19">
        <v>1448.7</v>
      </c>
      <c r="J40" s="19">
        <v>1393.9</v>
      </c>
      <c r="K40" s="19">
        <v>1378.4</v>
      </c>
      <c r="L40" s="13">
        <f t="shared" si="0"/>
        <v>1381.3000000000002</v>
      </c>
      <c r="M40" s="13">
        <f t="shared" si="1"/>
        <v>427.93</v>
      </c>
      <c r="N40" s="13">
        <f t="shared" si="2"/>
        <v>2.76</v>
      </c>
      <c r="O40" s="13">
        <f t="shared" si="3"/>
        <v>1811.99</v>
      </c>
      <c r="P40" s="21">
        <v>2008</v>
      </c>
      <c r="Q40" s="29">
        <f t="shared" si="4"/>
        <v>10.83</v>
      </c>
    </row>
    <row r="41" spans="1:17" ht="40.200000000000003" customHeight="1" x14ac:dyDescent="0.25">
      <c r="A41" s="12">
        <v>34</v>
      </c>
      <c r="B41" s="16" t="s">
        <v>97</v>
      </c>
      <c r="C41" s="17" t="s">
        <v>40</v>
      </c>
      <c r="D41" s="17" t="s">
        <v>43</v>
      </c>
      <c r="E41" s="17" t="s">
        <v>123</v>
      </c>
      <c r="F41" s="17" t="s">
        <v>123</v>
      </c>
      <c r="G41" s="17" t="s">
        <v>123</v>
      </c>
      <c r="H41" s="19">
        <v>1447.3</v>
      </c>
      <c r="I41" s="19">
        <v>1540.3</v>
      </c>
      <c r="J41" s="19">
        <v>1462.2</v>
      </c>
      <c r="K41" s="19">
        <v>1602.2</v>
      </c>
      <c r="L41" s="13">
        <f t="shared" si="0"/>
        <v>1513</v>
      </c>
      <c r="M41" s="13">
        <f t="shared" si="1"/>
        <v>468.73</v>
      </c>
      <c r="N41" s="13">
        <f t="shared" si="2"/>
        <v>3.03</v>
      </c>
      <c r="O41" s="13">
        <f t="shared" si="3"/>
        <v>1984.76</v>
      </c>
      <c r="P41" s="21">
        <v>2008</v>
      </c>
      <c r="Q41" s="29">
        <f t="shared" si="4"/>
        <v>11.86</v>
      </c>
    </row>
    <row r="42" spans="1:17" ht="12" customHeight="1" x14ac:dyDescent="0.25">
      <c r="A42" s="12">
        <v>35</v>
      </c>
      <c r="B42" s="16" t="s">
        <v>98</v>
      </c>
      <c r="C42" s="17" t="s">
        <v>44</v>
      </c>
      <c r="D42" s="17"/>
      <c r="E42" s="17" t="s">
        <v>123</v>
      </c>
      <c r="F42" s="17" t="s">
        <v>123</v>
      </c>
      <c r="G42" s="17" t="s">
        <v>123</v>
      </c>
      <c r="H42" s="19">
        <v>670.4</v>
      </c>
      <c r="I42" s="19">
        <v>657.1</v>
      </c>
      <c r="J42" s="19">
        <v>679.1</v>
      </c>
      <c r="K42" s="19">
        <v>672.5</v>
      </c>
      <c r="L42" s="13">
        <f t="shared" si="0"/>
        <v>669.77499999999998</v>
      </c>
      <c r="M42" s="13">
        <f t="shared" si="1"/>
        <v>207.5</v>
      </c>
      <c r="N42" s="13">
        <f t="shared" si="2"/>
        <v>1.34</v>
      </c>
      <c r="O42" s="13">
        <f t="shared" si="3"/>
        <v>878.62</v>
      </c>
      <c r="P42" s="21">
        <v>2008</v>
      </c>
      <c r="Q42" s="29">
        <f t="shared" si="4"/>
        <v>5.25</v>
      </c>
    </row>
    <row r="43" spans="1:17" ht="21.6" customHeight="1" x14ac:dyDescent="0.25">
      <c r="A43" s="12">
        <v>36</v>
      </c>
      <c r="B43" s="16" t="s">
        <v>99</v>
      </c>
      <c r="C43" s="17" t="s">
        <v>45</v>
      </c>
      <c r="D43" s="17" t="s">
        <v>46</v>
      </c>
      <c r="E43" s="17" t="s">
        <v>123</v>
      </c>
      <c r="F43" s="17" t="s">
        <v>123</v>
      </c>
      <c r="G43" s="17" t="s">
        <v>123</v>
      </c>
      <c r="H43" s="19">
        <v>875.5</v>
      </c>
      <c r="I43" s="19">
        <v>864</v>
      </c>
      <c r="J43" s="19">
        <v>884.6</v>
      </c>
      <c r="K43" s="19">
        <v>910.9</v>
      </c>
      <c r="L43" s="13">
        <f t="shared" si="0"/>
        <v>883.75</v>
      </c>
      <c r="M43" s="13">
        <f t="shared" si="1"/>
        <v>273.79000000000002</v>
      </c>
      <c r="N43" s="13">
        <f t="shared" si="2"/>
        <v>1.77</v>
      </c>
      <c r="O43" s="13">
        <f t="shared" si="3"/>
        <v>1159.31</v>
      </c>
      <c r="P43" s="21">
        <v>2008</v>
      </c>
      <c r="Q43" s="29">
        <f t="shared" si="4"/>
        <v>6.93</v>
      </c>
    </row>
    <row r="44" spans="1:17" ht="21.6" customHeight="1" x14ac:dyDescent="0.25">
      <c r="A44" s="12">
        <v>37</v>
      </c>
      <c r="B44" s="16" t="s">
        <v>100</v>
      </c>
      <c r="C44" s="17" t="s">
        <v>45</v>
      </c>
      <c r="D44" s="17" t="s">
        <v>47</v>
      </c>
      <c r="E44" s="17" t="s">
        <v>123</v>
      </c>
      <c r="F44" s="17" t="s">
        <v>123</v>
      </c>
      <c r="G44" s="17" t="s">
        <v>123</v>
      </c>
      <c r="H44" s="19">
        <v>1145.4000000000001</v>
      </c>
      <c r="I44" s="19">
        <v>1328.7</v>
      </c>
      <c r="J44" s="19">
        <v>1342.8</v>
      </c>
      <c r="K44" s="19">
        <v>1372.9</v>
      </c>
      <c r="L44" s="13">
        <f t="shared" si="0"/>
        <v>1297.4500000000003</v>
      </c>
      <c r="M44" s="13">
        <f t="shared" si="1"/>
        <v>401.95</v>
      </c>
      <c r="N44" s="13">
        <f t="shared" si="2"/>
        <v>2.59</v>
      </c>
      <c r="O44" s="13">
        <f t="shared" si="3"/>
        <v>1701.99</v>
      </c>
      <c r="P44" s="21">
        <v>2008</v>
      </c>
      <c r="Q44" s="29">
        <f t="shared" si="4"/>
        <v>10.17</v>
      </c>
    </row>
    <row r="45" spans="1:17" ht="27" customHeight="1" x14ac:dyDescent="0.25">
      <c r="A45" s="12">
        <v>38</v>
      </c>
      <c r="B45" s="16" t="s">
        <v>101</v>
      </c>
      <c r="C45" s="17" t="s">
        <v>48</v>
      </c>
      <c r="D45" s="17" t="s">
        <v>49</v>
      </c>
      <c r="E45" s="17" t="s">
        <v>123</v>
      </c>
      <c r="F45" s="17" t="s">
        <v>123</v>
      </c>
      <c r="G45" s="17" t="s">
        <v>123</v>
      </c>
      <c r="H45" s="19">
        <v>572.29999999999995</v>
      </c>
      <c r="I45" s="20">
        <v>570.20000000000005</v>
      </c>
      <c r="J45" s="20">
        <v>585.1</v>
      </c>
      <c r="K45" s="20">
        <v>615.9</v>
      </c>
      <c r="L45" s="13">
        <f t="shared" si="0"/>
        <v>585.875</v>
      </c>
      <c r="M45" s="13">
        <f t="shared" si="1"/>
        <v>181.5</v>
      </c>
      <c r="N45" s="13">
        <f t="shared" si="2"/>
        <v>1.17</v>
      </c>
      <c r="O45" s="13">
        <f t="shared" si="3"/>
        <v>768.55</v>
      </c>
      <c r="P45" s="21">
        <v>2008</v>
      </c>
      <c r="Q45" s="29">
        <f t="shared" si="4"/>
        <v>4.59</v>
      </c>
    </row>
    <row r="46" spans="1:17" ht="12" customHeight="1" x14ac:dyDescent="0.25">
      <c r="A46" s="12">
        <v>39</v>
      </c>
      <c r="B46" s="16" t="s">
        <v>102</v>
      </c>
      <c r="C46" s="17" t="s">
        <v>50</v>
      </c>
      <c r="D46" s="17" t="s">
        <v>51</v>
      </c>
      <c r="E46" s="17" t="s">
        <v>123</v>
      </c>
      <c r="F46" s="17" t="s">
        <v>123</v>
      </c>
      <c r="G46" s="17" t="s">
        <v>123</v>
      </c>
      <c r="H46" s="19">
        <v>661.5</v>
      </c>
      <c r="I46" s="19">
        <v>642.70000000000005</v>
      </c>
      <c r="J46" s="19">
        <v>664.2</v>
      </c>
      <c r="K46" s="19">
        <v>685.2</v>
      </c>
      <c r="L46" s="13">
        <f t="shared" si="0"/>
        <v>663.40000000000009</v>
      </c>
      <c r="M46" s="13">
        <f t="shared" si="1"/>
        <v>205.52</v>
      </c>
      <c r="N46" s="13">
        <f t="shared" si="2"/>
        <v>1.33</v>
      </c>
      <c r="O46" s="13">
        <f t="shared" si="3"/>
        <v>870.25</v>
      </c>
      <c r="P46" s="21">
        <v>2008</v>
      </c>
      <c r="Q46" s="29">
        <f t="shared" si="4"/>
        <v>5.2</v>
      </c>
    </row>
    <row r="47" spans="1:17" ht="12" customHeight="1" x14ac:dyDescent="0.25">
      <c r="A47" s="12">
        <v>40</v>
      </c>
      <c r="B47" s="16" t="s">
        <v>103</v>
      </c>
      <c r="C47" s="17" t="s">
        <v>50</v>
      </c>
      <c r="D47" s="17" t="s">
        <v>51</v>
      </c>
      <c r="E47" s="17" t="s">
        <v>52</v>
      </c>
      <c r="F47" s="17" t="s">
        <v>53</v>
      </c>
      <c r="G47" s="17" t="s">
        <v>123</v>
      </c>
      <c r="H47" s="19">
        <v>834</v>
      </c>
      <c r="I47" s="19">
        <v>823.7</v>
      </c>
      <c r="J47" s="19">
        <v>836.8</v>
      </c>
      <c r="K47" s="19">
        <v>856.7</v>
      </c>
      <c r="L47" s="13">
        <f t="shared" si="0"/>
        <v>837.8</v>
      </c>
      <c r="M47" s="13">
        <f t="shared" si="1"/>
        <v>259.55</v>
      </c>
      <c r="N47" s="13">
        <f t="shared" si="2"/>
        <v>1.68</v>
      </c>
      <c r="O47" s="13">
        <f t="shared" si="3"/>
        <v>1099.03</v>
      </c>
      <c r="P47" s="21">
        <v>2008</v>
      </c>
      <c r="Q47" s="29">
        <f t="shared" si="4"/>
        <v>6.57</v>
      </c>
    </row>
    <row r="48" spans="1:17" ht="25.2" customHeight="1" x14ac:dyDescent="0.25">
      <c r="A48" s="12">
        <v>41</v>
      </c>
      <c r="B48" s="16" t="s">
        <v>104</v>
      </c>
      <c r="C48" s="17" t="s">
        <v>50</v>
      </c>
      <c r="D48" s="17" t="s">
        <v>51</v>
      </c>
      <c r="E48" s="17" t="s">
        <v>54</v>
      </c>
      <c r="F48" s="17" t="s">
        <v>55</v>
      </c>
      <c r="G48" s="17" t="s">
        <v>56</v>
      </c>
      <c r="H48" s="19">
        <v>1223.5</v>
      </c>
      <c r="I48" s="19">
        <v>1162.3</v>
      </c>
      <c r="J48" s="19">
        <v>1241</v>
      </c>
      <c r="K48" s="19">
        <v>1217.8</v>
      </c>
      <c r="L48" s="13">
        <f t="shared" si="0"/>
        <v>1211.1500000000001</v>
      </c>
      <c r="M48" s="13">
        <f t="shared" si="1"/>
        <v>375.21</v>
      </c>
      <c r="N48" s="13">
        <f t="shared" si="2"/>
        <v>2.42</v>
      </c>
      <c r="O48" s="13">
        <f t="shared" si="3"/>
        <v>1588.78</v>
      </c>
      <c r="P48" s="21">
        <v>2008</v>
      </c>
      <c r="Q48" s="29">
        <f t="shared" si="4"/>
        <v>9.49</v>
      </c>
    </row>
    <row r="49" spans="1:17" ht="12" customHeight="1" x14ac:dyDescent="0.25">
      <c r="A49" s="12">
        <v>42</v>
      </c>
      <c r="B49" s="16" t="s">
        <v>105</v>
      </c>
      <c r="C49" s="17" t="s">
        <v>57</v>
      </c>
      <c r="D49" s="17" t="s">
        <v>58</v>
      </c>
      <c r="E49" s="17" t="s">
        <v>123</v>
      </c>
      <c r="F49" s="17" t="s">
        <v>123</v>
      </c>
      <c r="G49" s="17" t="s">
        <v>123</v>
      </c>
      <c r="H49" s="19">
        <v>683.5</v>
      </c>
      <c r="I49" s="19">
        <v>694.7</v>
      </c>
      <c r="J49" s="19">
        <v>723.4</v>
      </c>
      <c r="K49" s="19">
        <v>747.8</v>
      </c>
      <c r="L49" s="13">
        <f t="shared" si="0"/>
        <v>712.34999999999991</v>
      </c>
      <c r="M49" s="13">
        <f t="shared" si="1"/>
        <v>220.69</v>
      </c>
      <c r="N49" s="13">
        <f t="shared" si="2"/>
        <v>1.42</v>
      </c>
      <c r="O49" s="13">
        <f t="shared" si="3"/>
        <v>934.46</v>
      </c>
      <c r="P49" s="21">
        <v>2008</v>
      </c>
      <c r="Q49" s="29">
        <f t="shared" si="4"/>
        <v>5.58</v>
      </c>
    </row>
    <row r="50" spans="1:17" ht="43.2" customHeight="1" x14ac:dyDescent="0.25">
      <c r="A50" s="12">
        <v>43</v>
      </c>
      <c r="B50" s="16" t="s">
        <v>106</v>
      </c>
      <c r="C50" s="17" t="s">
        <v>57</v>
      </c>
      <c r="D50" s="17" t="s">
        <v>59</v>
      </c>
      <c r="E50" s="17" t="s">
        <v>123</v>
      </c>
      <c r="F50" s="17" t="s">
        <v>123</v>
      </c>
      <c r="G50" s="17" t="s">
        <v>123</v>
      </c>
      <c r="H50" s="19">
        <v>536.20000000000005</v>
      </c>
      <c r="I50" s="19">
        <v>532.29999999999995</v>
      </c>
      <c r="J50" s="19">
        <v>544.1</v>
      </c>
      <c r="K50" s="19">
        <v>560.6</v>
      </c>
      <c r="L50" s="13">
        <f t="shared" si="0"/>
        <v>543.29999999999995</v>
      </c>
      <c r="M50" s="13">
        <f t="shared" si="1"/>
        <v>168.31</v>
      </c>
      <c r="N50" s="13">
        <f t="shared" si="2"/>
        <v>1.0900000000000001</v>
      </c>
      <c r="O50" s="13">
        <f t="shared" si="3"/>
        <v>712.7</v>
      </c>
      <c r="P50" s="21">
        <v>2008</v>
      </c>
      <c r="Q50" s="29">
        <f t="shared" si="4"/>
        <v>4.26</v>
      </c>
    </row>
    <row r="51" spans="1:17" ht="31.2" customHeight="1" x14ac:dyDescent="0.25">
      <c r="A51" s="12">
        <v>44</v>
      </c>
      <c r="B51" s="16" t="s">
        <v>107</v>
      </c>
      <c r="C51" s="17" t="s">
        <v>60</v>
      </c>
      <c r="D51" s="17" t="s">
        <v>61</v>
      </c>
      <c r="E51" s="17" t="s">
        <v>123</v>
      </c>
      <c r="F51" s="17" t="s">
        <v>123</v>
      </c>
      <c r="G51" s="17" t="s">
        <v>123</v>
      </c>
      <c r="H51" s="19">
        <v>561.5</v>
      </c>
      <c r="I51" s="19">
        <v>542.4</v>
      </c>
      <c r="J51" s="19">
        <v>560.20000000000005</v>
      </c>
      <c r="K51" s="19">
        <v>592.4</v>
      </c>
      <c r="L51" s="13">
        <f t="shared" si="0"/>
        <v>564.125</v>
      </c>
      <c r="M51" s="13">
        <f t="shared" si="1"/>
        <v>174.77</v>
      </c>
      <c r="N51" s="13">
        <f t="shared" si="2"/>
        <v>1.1299999999999999</v>
      </c>
      <c r="O51" s="13">
        <f t="shared" si="3"/>
        <v>740.03</v>
      </c>
      <c r="P51" s="21">
        <v>2008</v>
      </c>
      <c r="Q51" s="29">
        <f t="shared" si="4"/>
        <v>4.42</v>
      </c>
    </row>
    <row r="52" spans="1:17" ht="31.2" customHeight="1" x14ac:dyDescent="0.25">
      <c r="A52" s="12">
        <v>45</v>
      </c>
      <c r="B52" s="16" t="s">
        <v>108</v>
      </c>
      <c r="C52" s="17" t="s">
        <v>62</v>
      </c>
      <c r="D52" s="17" t="s">
        <v>63</v>
      </c>
      <c r="E52" s="17" t="s">
        <v>123</v>
      </c>
      <c r="F52" s="17" t="s">
        <v>123</v>
      </c>
      <c r="G52" s="17" t="s">
        <v>123</v>
      </c>
      <c r="H52" s="19">
        <v>563.79999999999995</v>
      </c>
      <c r="I52" s="19">
        <v>559</v>
      </c>
      <c r="J52" s="19">
        <v>574.1</v>
      </c>
      <c r="K52" s="19">
        <v>596.79999999999995</v>
      </c>
      <c r="L52" s="13">
        <f>AVERAGE(H52:K52)</f>
        <v>573.42499999999995</v>
      </c>
      <c r="M52" s="13">
        <f>ROUND(L52*30.98/100,2)</f>
        <v>177.65</v>
      </c>
      <c r="N52" s="13">
        <f>ROUND(L52*0.2/100,2)</f>
        <v>1.1499999999999999</v>
      </c>
      <c r="O52" s="13">
        <f>ROUND(SUM(L52:N52),2)</f>
        <v>752.23</v>
      </c>
      <c r="P52" s="21">
        <v>2008</v>
      </c>
      <c r="Q52" s="29">
        <f>ROUND(O52*12/P52,2)</f>
        <v>4.5</v>
      </c>
    </row>
    <row r="53" spans="1:17" ht="31.2" customHeight="1" x14ac:dyDescent="0.25">
      <c r="A53" s="40" t="s">
        <v>134</v>
      </c>
      <c r="B53" s="41"/>
      <c r="C53" s="41"/>
      <c r="D53" s="41"/>
      <c r="E53" s="41"/>
      <c r="F53" s="41"/>
      <c r="G53" s="41"/>
      <c r="H53" s="41"/>
      <c r="I53" s="41"/>
      <c r="J53" s="41"/>
      <c r="K53" s="41"/>
      <c r="L53" s="41"/>
      <c r="M53" s="41"/>
      <c r="N53" s="41"/>
      <c r="O53" s="41"/>
      <c r="P53" s="41"/>
      <c r="Q53" s="42"/>
    </row>
    <row r="54" spans="1:17" ht="27" customHeight="1" x14ac:dyDescent="0.25">
      <c r="A54" s="12">
        <v>1</v>
      </c>
      <c r="B54" s="16" t="s">
        <v>132</v>
      </c>
      <c r="C54" s="7" t="s">
        <v>123</v>
      </c>
      <c r="D54" s="7" t="s">
        <v>123</v>
      </c>
      <c r="E54" s="7" t="s">
        <v>123</v>
      </c>
      <c r="F54" s="7" t="s">
        <v>123</v>
      </c>
      <c r="G54" s="7" t="s">
        <v>123</v>
      </c>
      <c r="H54" s="6">
        <v>674.3</v>
      </c>
      <c r="I54" s="6">
        <v>668.7</v>
      </c>
      <c r="J54" s="6">
        <v>681.5</v>
      </c>
      <c r="K54" s="6">
        <v>706.3</v>
      </c>
      <c r="L54" s="5">
        <f>AVERAGE(H54:K54)</f>
        <v>682.7</v>
      </c>
      <c r="M54" s="5">
        <f>ROUND(L54*30.98/100,2)</f>
        <v>211.5</v>
      </c>
      <c r="N54" s="5">
        <f>ROUND(L54*0.2/100,2)</f>
        <v>1.37</v>
      </c>
      <c r="O54" s="8">
        <f>ROUND(SUM(L54:N54),2)</f>
        <v>895.57</v>
      </c>
      <c r="P54" s="21">
        <v>2008</v>
      </c>
      <c r="Q54" s="29">
        <f>ROUND(O54*12/P54,2)</f>
        <v>5.35</v>
      </c>
    </row>
    <row r="55" spans="1:17" ht="12" customHeight="1" x14ac:dyDescent="0.25">
      <c r="A55" s="39" t="s">
        <v>126</v>
      </c>
      <c r="B55" s="39"/>
      <c r="C55" s="39"/>
      <c r="D55" s="39"/>
      <c r="E55" s="39"/>
      <c r="F55" s="39"/>
      <c r="G55" s="39"/>
      <c r="H55" s="39"/>
      <c r="I55" s="39"/>
      <c r="J55" s="39"/>
      <c r="K55" s="39"/>
      <c r="L55" s="39"/>
      <c r="M55" s="39"/>
      <c r="N55" s="39"/>
      <c r="O55" s="39"/>
      <c r="P55" s="39"/>
      <c r="Q55" s="39"/>
    </row>
    <row r="56" spans="1:17" ht="26.4" customHeight="1" x14ac:dyDescent="0.25">
      <c r="A56" s="37" t="s">
        <v>133</v>
      </c>
      <c r="B56" s="37"/>
      <c r="C56" s="37"/>
      <c r="D56" s="37"/>
      <c r="E56" s="37"/>
      <c r="F56" s="37"/>
      <c r="G56" s="37"/>
      <c r="H56" s="37"/>
      <c r="I56" s="37"/>
      <c r="J56" s="37"/>
      <c r="K56" s="37"/>
      <c r="L56" s="37"/>
      <c r="M56" s="37"/>
      <c r="N56" s="37"/>
      <c r="O56" s="37"/>
      <c r="P56" s="37"/>
      <c r="Q56" s="37"/>
    </row>
    <row r="57" spans="1:17" ht="25.8" customHeight="1" x14ac:dyDescent="0.25">
      <c r="A57" s="30" t="s">
        <v>127</v>
      </c>
      <c r="B57" s="30"/>
      <c r="C57" s="30"/>
      <c r="D57" s="30"/>
      <c r="E57" s="30"/>
      <c r="F57" s="30"/>
      <c r="G57" s="30"/>
      <c r="H57" s="30"/>
      <c r="I57" s="30"/>
      <c r="J57" s="30"/>
      <c r="K57" s="30"/>
      <c r="L57" s="30"/>
      <c r="M57" s="30"/>
      <c r="N57" s="30"/>
      <c r="O57" s="30"/>
      <c r="P57" s="30"/>
      <c r="Q57" s="30"/>
    </row>
    <row r="60" spans="1:17" ht="21.6" customHeight="1" x14ac:dyDescent="0.25"/>
    <row r="64" spans="1:17" ht="60" customHeight="1" x14ac:dyDescent="0.25"/>
    <row r="68" ht="12" customHeight="1" x14ac:dyDescent="0.25"/>
    <row r="76" ht="40.799999999999997" customHeight="1" x14ac:dyDescent="0.25"/>
    <row r="88" ht="31.2" customHeight="1" x14ac:dyDescent="0.25"/>
    <row r="92" ht="79.2" customHeight="1" x14ac:dyDescent="0.25"/>
    <row r="108" ht="69.599999999999994" customHeight="1" x14ac:dyDescent="0.25"/>
    <row r="112" ht="21.6" customHeight="1" x14ac:dyDescent="0.25"/>
    <row r="116" ht="21.6" customHeight="1" x14ac:dyDescent="0.25"/>
    <row r="120" ht="40.799999999999997" customHeight="1" x14ac:dyDescent="0.25"/>
    <row r="124" ht="60" customHeight="1" x14ac:dyDescent="0.25"/>
    <row r="128" ht="50.4" customHeight="1" x14ac:dyDescent="0.25"/>
    <row r="132" ht="31.2" customHeight="1" x14ac:dyDescent="0.25"/>
    <row r="140" ht="31.2" customHeight="1" x14ac:dyDescent="0.25"/>
    <row r="148" ht="117.6" customHeight="1" x14ac:dyDescent="0.25"/>
    <row r="156" ht="31.2" customHeight="1" x14ac:dyDescent="0.25"/>
    <row r="160" ht="40.799999999999997" customHeight="1" x14ac:dyDescent="0.25"/>
    <row r="164" ht="69.599999999999994" customHeight="1" x14ac:dyDescent="0.25"/>
    <row r="168" ht="40.799999999999997" customHeight="1" x14ac:dyDescent="0.25"/>
    <row r="172" ht="21.6" customHeight="1" x14ac:dyDescent="0.25"/>
    <row r="176" ht="69.599999999999994" customHeight="1" x14ac:dyDescent="0.25"/>
    <row r="180" ht="12" customHeight="1" x14ac:dyDescent="0.25"/>
    <row r="188" ht="79.2" customHeight="1" x14ac:dyDescent="0.25"/>
    <row r="192" ht="21.6" customHeight="1" x14ac:dyDescent="0.25"/>
    <row r="196" ht="21.6" customHeight="1" x14ac:dyDescent="0.25"/>
    <row r="200" ht="12" customHeight="1" x14ac:dyDescent="0.25"/>
    <row r="204" ht="21.6" customHeight="1" x14ac:dyDescent="0.25"/>
    <row r="212" ht="21.6" customHeight="1" x14ac:dyDescent="0.25"/>
    <row r="220" ht="79.2" customHeight="1" x14ac:dyDescent="0.25"/>
    <row r="228" ht="21.6" customHeight="1" x14ac:dyDescent="0.25"/>
    <row r="232" ht="12" customHeight="1" x14ac:dyDescent="0.25"/>
    <row r="236" ht="40.799999999999997" customHeight="1" x14ac:dyDescent="0.25"/>
    <row r="240" ht="21.6" customHeight="1" x14ac:dyDescent="0.25"/>
    <row r="244" ht="50.4" customHeight="1" x14ac:dyDescent="0.25"/>
    <row r="248" ht="60" customHeight="1" x14ac:dyDescent="0.25"/>
    <row r="252" ht="60" customHeight="1" x14ac:dyDescent="0.25"/>
    <row r="256" ht="31.2" customHeight="1" x14ac:dyDescent="0.25"/>
    <row r="260" ht="40.799999999999997" customHeight="1" x14ac:dyDescent="0.25"/>
    <row r="272" ht="12" customHeight="1" x14ac:dyDescent="0.25"/>
    <row r="276" ht="31.2" customHeight="1" x14ac:dyDescent="0.25"/>
    <row r="280" ht="12" customHeight="1" x14ac:dyDescent="0.25"/>
    <row r="284" ht="79.2" customHeight="1" x14ac:dyDescent="0.25"/>
    <row r="288" ht="31.2" customHeight="1" x14ac:dyDescent="0.25"/>
  </sheetData>
  <mergeCells count="16">
    <mergeCell ref="H3:K3"/>
    <mergeCell ref="H4:K4"/>
    <mergeCell ref="A56:Q56"/>
    <mergeCell ref="O4:O5"/>
    <mergeCell ref="P4:P5"/>
    <mergeCell ref="Q4:Q5"/>
    <mergeCell ref="A55:Q55"/>
    <mergeCell ref="A7:Q7"/>
    <mergeCell ref="A53:Q53"/>
    <mergeCell ref="A57:Q57"/>
    <mergeCell ref="C4:G4"/>
    <mergeCell ref="A4:A5"/>
    <mergeCell ref="B4:B5"/>
    <mergeCell ref="L4:L5"/>
    <mergeCell ref="M4:M5"/>
    <mergeCell ref="N4:N5"/>
  </mergeCells>
  <pageMargins left="0.7" right="0.7" top="0.75" bottom="0.75" header="0.3" footer="0.3"/>
  <pageSetup paperSize="9"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2 priedas_FĮ dydžiai</vt:lpstr>
      <vt:lpstr>Lapas2</vt:lpstr>
      <vt:lpstr>Lapas3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Ekspertė Renata Padalevičiūtė</cp:lastModifiedBy>
  <cp:lastPrinted>2016-02-12T10:25:42Z</cp:lastPrinted>
  <dcterms:created xsi:type="dcterms:W3CDTF">2016-02-10T12:50:40Z</dcterms:created>
  <dcterms:modified xsi:type="dcterms:W3CDTF">2016-02-19T14:01:40Z</dcterms:modified>
</cp:coreProperties>
</file>